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11340" windowHeight="6795" tabRatio="551" activeTab="1"/>
  </bookViews>
  <sheets>
    <sheet name="приложение1" sheetId="51" r:id="rId1"/>
    <sheet name="приложение 2" sheetId="45" r:id="rId2"/>
    <sheet name="приложение 3" sheetId="56" r:id="rId3"/>
    <sheet name="приложение 4" sheetId="62" r:id="rId4"/>
  </sheets>
  <definedNames>
    <definedName name="_xlnm.Print_Titles" localSheetId="1">'приложение 2'!$4:$5</definedName>
    <definedName name="_xlnm.Print_Titles" localSheetId="3">'приложение 4'!$4:$6</definedName>
    <definedName name="_xlnm.Print_Titles" localSheetId="0">приложение1!$6:$8</definedName>
  </definedNames>
  <calcPr calcId="145621"/>
</workbook>
</file>

<file path=xl/calcChain.xml><?xml version="1.0" encoding="utf-8"?>
<calcChain xmlns="http://schemas.openxmlformats.org/spreadsheetml/2006/main">
  <c r="D170" i="56" l="1"/>
  <c r="D169" i="56"/>
  <c r="D167" i="56"/>
  <c r="D166" i="56"/>
  <c r="D165" i="56"/>
  <c r="D164" i="56"/>
  <c r="D163" i="56"/>
  <c r="D162" i="56"/>
  <c r="D161" i="56"/>
  <c r="D160" i="56"/>
  <c r="D159" i="56"/>
  <c r="D158" i="56"/>
  <c r="D157" i="56"/>
  <c r="D156" i="56"/>
  <c r="D155" i="56"/>
  <c r="D154" i="56"/>
  <c r="D153" i="56"/>
  <c r="D152" i="56"/>
  <c r="D151" i="56"/>
  <c r="D150" i="56"/>
  <c r="D148" i="56"/>
  <c r="D147" i="56"/>
  <c r="D146" i="56"/>
  <c r="D145" i="56"/>
  <c r="D144" i="56"/>
  <c r="D143" i="56"/>
  <c r="D142" i="56"/>
  <c r="D141" i="56"/>
  <c r="D140" i="56"/>
  <c r="D139" i="56"/>
  <c r="D138" i="56"/>
  <c r="D137" i="56"/>
  <c r="D136" i="56"/>
  <c r="D135" i="56"/>
  <c r="D134" i="56"/>
  <c r="D133" i="56"/>
  <c r="D132" i="56"/>
  <c r="D131" i="56"/>
  <c r="D130" i="56"/>
  <c r="D129" i="56"/>
  <c r="D128" i="56"/>
  <c r="D127" i="56"/>
  <c r="D126" i="56"/>
  <c r="D125" i="56"/>
  <c r="D124" i="56"/>
  <c r="D123" i="56"/>
  <c r="D122" i="56"/>
  <c r="D121" i="56"/>
  <c r="D120" i="56"/>
  <c r="D119" i="56"/>
  <c r="D118" i="56"/>
  <c r="D117" i="56"/>
  <c r="D116" i="56"/>
  <c r="D115" i="56"/>
  <c r="D114" i="56"/>
  <c r="D113" i="56"/>
  <c r="D112" i="56"/>
  <c r="D111" i="56"/>
  <c r="D110" i="56"/>
  <c r="D109" i="56"/>
  <c r="D108" i="56"/>
  <c r="D107" i="56"/>
  <c r="D106" i="56"/>
  <c r="D105" i="56"/>
  <c r="D104" i="56"/>
  <c r="D103" i="56"/>
  <c r="D102" i="56"/>
  <c r="D101" i="56"/>
  <c r="D100" i="56"/>
  <c r="D99" i="56"/>
  <c r="D98" i="56"/>
  <c r="D97" i="56"/>
  <c r="D96" i="56"/>
  <c r="D95" i="56"/>
  <c r="D94" i="56"/>
  <c r="D93" i="56"/>
  <c r="D92" i="56"/>
  <c r="D91" i="56"/>
  <c r="D90" i="56"/>
  <c r="D89" i="56"/>
  <c r="D88" i="56"/>
  <c r="D87" i="56"/>
  <c r="D86" i="56"/>
  <c r="D85" i="56"/>
  <c r="D84" i="56"/>
  <c r="D82" i="56"/>
  <c r="D81" i="56"/>
  <c r="D80" i="56"/>
  <c r="D79" i="56"/>
  <c r="D78" i="56"/>
  <c r="D77" i="56"/>
  <c r="D76" i="56"/>
  <c r="D75" i="56"/>
  <c r="D74" i="56"/>
  <c r="D73" i="56"/>
  <c r="D72" i="56"/>
  <c r="D71" i="56"/>
  <c r="D70" i="56"/>
  <c r="D68" i="56"/>
  <c r="D69" i="56"/>
  <c r="D67" i="56"/>
  <c r="D66" i="56"/>
  <c r="D65" i="56"/>
  <c r="D64" i="56"/>
  <c r="D63" i="56"/>
  <c r="D62" i="56"/>
  <c r="D61" i="56"/>
  <c r="D60" i="56"/>
  <c r="D59" i="56"/>
  <c r="D58" i="56"/>
  <c r="D57" i="56"/>
  <c r="D56" i="56"/>
  <c r="D55" i="56"/>
  <c r="D54" i="56"/>
  <c r="D53" i="56"/>
  <c r="D52" i="56"/>
  <c r="D51" i="56"/>
  <c r="D49" i="56"/>
  <c r="D48" i="56"/>
  <c r="D47" i="56"/>
  <c r="D45" i="56"/>
  <c r="D44" i="56"/>
  <c r="D43" i="56"/>
  <c r="D42" i="56"/>
  <c r="D41" i="56"/>
  <c r="D40" i="56"/>
  <c r="D39" i="56"/>
  <c r="D38" i="56"/>
  <c r="D37" i="56"/>
  <c r="D36" i="56"/>
  <c r="D35" i="56"/>
  <c r="D34" i="56"/>
  <c r="D33" i="56"/>
  <c r="D32" i="56"/>
  <c r="D31" i="56"/>
  <c r="D30" i="56"/>
  <c r="D29" i="56"/>
  <c r="D28" i="56"/>
  <c r="D27" i="56"/>
  <c r="D26" i="56"/>
  <c r="D25" i="56"/>
  <c r="D24" i="56"/>
  <c r="D22" i="56"/>
  <c r="D21" i="56"/>
  <c r="D20" i="56"/>
  <c r="D19" i="56"/>
  <c r="D18" i="56"/>
  <c r="D17" i="56"/>
  <c r="D16" i="56"/>
  <c r="D14" i="56"/>
  <c r="D13" i="56"/>
  <c r="D12" i="56"/>
  <c r="D11" i="56"/>
  <c r="D10" i="56"/>
  <c r="D9" i="56"/>
  <c r="D8" i="56"/>
  <c r="D46" i="56" l="1"/>
  <c r="D50" i="56"/>
  <c r="D83" i="56"/>
  <c r="D149" i="56"/>
  <c r="D168" i="56"/>
  <c r="F129" i="56"/>
  <c r="G129" i="56"/>
  <c r="H129" i="56"/>
  <c r="I129" i="56"/>
  <c r="J129" i="56"/>
  <c r="K129" i="56"/>
  <c r="L129" i="56"/>
  <c r="M129" i="56"/>
  <c r="E129" i="56"/>
  <c r="F122" i="56"/>
  <c r="G122" i="56"/>
  <c r="H122" i="56"/>
  <c r="I122" i="56"/>
  <c r="J122" i="56"/>
  <c r="K122" i="56"/>
  <c r="L122" i="56"/>
  <c r="M122" i="56"/>
  <c r="E122" i="56"/>
  <c r="H115" i="56" l="1"/>
  <c r="I115" i="56"/>
  <c r="J115" i="56"/>
  <c r="K115" i="56"/>
  <c r="L115" i="56"/>
  <c r="M115" i="56"/>
  <c r="E115" i="56"/>
  <c r="F115" i="56"/>
  <c r="G115" i="56"/>
  <c r="L164" i="56" l="1"/>
  <c r="M164" i="56"/>
  <c r="L157" i="56"/>
  <c r="M157" i="56"/>
  <c r="M150" i="56" l="1"/>
  <c r="L150" i="56"/>
  <c r="M143" i="56"/>
  <c r="L143" i="56"/>
  <c r="M136" i="56"/>
  <c r="L136" i="56"/>
  <c r="M108" i="56"/>
  <c r="L108" i="56"/>
  <c r="M101" i="56"/>
  <c r="L101" i="56"/>
  <c r="M94" i="56"/>
  <c r="L94" i="56"/>
  <c r="M87" i="56"/>
  <c r="L87" i="56"/>
  <c r="M66" i="56"/>
  <c r="L66" i="56"/>
  <c r="M59" i="56"/>
  <c r="L59" i="56"/>
  <c r="M52" i="56"/>
  <c r="L52" i="56"/>
  <c r="M45" i="56"/>
  <c r="L45" i="56"/>
  <c r="M38" i="56"/>
  <c r="L38" i="56"/>
  <c r="M32" i="56"/>
  <c r="M31" i="56" s="1"/>
  <c r="L32" i="56"/>
  <c r="L31" i="56" s="1"/>
  <c r="M24" i="56"/>
  <c r="L24" i="56"/>
  <c r="M22" i="56"/>
  <c r="M14" i="56" s="1"/>
  <c r="L22" i="56"/>
  <c r="L14" i="56" s="1"/>
  <c r="M21" i="56"/>
  <c r="M13" i="56" s="1"/>
  <c r="L21" i="56"/>
  <c r="L13" i="56" s="1"/>
  <c r="M20" i="56"/>
  <c r="M12" i="56" s="1"/>
  <c r="L20" i="56"/>
  <c r="L12" i="56" s="1"/>
  <c r="M19" i="56"/>
  <c r="M11" i="56" s="1"/>
  <c r="L19" i="56"/>
  <c r="L11" i="56" s="1"/>
  <c r="M18" i="56"/>
  <c r="M10" i="56" s="1"/>
  <c r="L18" i="56"/>
  <c r="L10" i="56" s="1"/>
  <c r="M17" i="56" l="1"/>
  <c r="M9" i="56" s="1"/>
  <c r="L17" i="56"/>
  <c r="L9" i="56" s="1"/>
  <c r="M16" i="56"/>
  <c r="M8" i="56" s="1"/>
  <c r="L16" i="56"/>
  <c r="L8" i="56" s="1"/>
  <c r="J157" i="56"/>
  <c r="K164" i="56" l="1"/>
  <c r="K157" i="56"/>
  <c r="K150" i="56"/>
  <c r="K143" i="56"/>
  <c r="K136" i="56"/>
  <c r="K108" i="56"/>
  <c r="K101" i="56"/>
  <c r="K94" i="56"/>
  <c r="K87" i="56"/>
  <c r="K66" i="56"/>
  <c r="K59" i="56"/>
  <c r="K52" i="56"/>
  <c r="K45" i="56"/>
  <c r="K38" i="56"/>
  <c r="K32" i="56"/>
  <c r="K31" i="56" s="1"/>
  <c r="K24" i="56"/>
  <c r="K18" i="56"/>
  <c r="K10" i="56" s="1"/>
  <c r="K19" i="56"/>
  <c r="K11" i="56" s="1"/>
  <c r="K20" i="56"/>
  <c r="K21" i="56"/>
  <c r="K13" i="56" s="1"/>
  <c r="K22" i="56"/>
  <c r="K14" i="56" s="1"/>
  <c r="K12" i="56"/>
  <c r="K17" i="56" l="1"/>
  <c r="K9" i="56" s="1"/>
  <c r="K16" i="56"/>
  <c r="H87" i="56"/>
  <c r="K8" i="56" l="1"/>
  <c r="G32" i="56"/>
  <c r="J108" i="56"/>
  <c r="I108" i="56"/>
  <c r="H108" i="56"/>
  <c r="G108" i="56"/>
  <c r="F108" i="56"/>
  <c r="E108" i="56"/>
  <c r="G45" i="56" l="1"/>
  <c r="F32" i="56" l="1"/>
  <c r="F66" i="56"/>
  <c r="H32" i="56" l="1"/>
  <c r="I32" i="56"/>
  <c r="J32" i="56"/>
  <c r="E32" i="56"/>
  <c r="F101" i="56"/>
  <c r="G101" i="56"/>
  <c r="H101" i="56"/>
  <c r="I101" i="56"/>
  <c r="J101" i="56"/>
  <c r="E101" i="56"/>
  <c r="H150" i="56" l="1"/>
  <c r="F52" i="56" l="1"/>
  <c r="F31" i="56" l="1"/>
  <c r="G31" i="56"/>
  <c r="H31" i="56"/>
  <c r="I31" i="56"/>
  <c r="J31" i="56"/>
  <c r="G94" i="56"/>
  <c r="H94" i="56"/>
  <c r="I94" i="56"/>
  <c r="J94" i="56"/>
  <c r="F87" i="56"/>
  <c r="G87" i="56"/>
  <c r="I87" i="56"/>
  <c r="J87" i="56"/>
  <c r="H66" i="56"/>
  <c r="I66" i="56"/>
  <c r="J66" i="56"/>
  <c r="H59" i="56"/>
  <c r="I59" i="56"/>
  <c r="J59" i="56"/>
  <c r="H52" i="56"/>
  <c r="I52" i="56"/>
  <c r="J52" i="56"/>
  <c r="H45" i="56"/>
  <c r="I45" i="56"/>
  <c r="J45" i="56"/>
  <c r="H38" i="56"/>
  <c r="I38" i="56"/>
  <c r="J38" i="56"/>
  <c r="F59" i="56"/>
  <c r="G59" i="56"/>
  <c r="G52" i="56"/>
  <c r="E52" i="56"/>
  <c r="F45" i="56"/>
  <c r="F38" i="56"/>
  <c r="G38" i="56"/>
  <c r="E38" i="56"/>
  <c r="E45" i="56"/>
  <c r="E59" i="56"/>
  <c r="F94" i="56"/>
  <c r="E94" i="56"/>
  <c r="E87" i="56"/>
  <c r="G66" i="56"/>
  <c r="E66" i="56"/>
  <c r="E31" i="56" l="1"/>
  <c r="G157" i="56" l="1"/>
  <c r="H157" i="56"/>
  <c r="I157" i="56"/>
  <c r="H136" i="56"/>
  <c r="E18" i="56"/>
  <c r="I18" i="56" l="1"/>
  <c r="F157" i="56" l="1"/>
  <c r="E10" i="56"/>
  <c r="E19" i="56"/>
  <c r="E11" i="56" s="1"/>
  <c r="E20" i="56"/>
  <c r="E12" i="56" l="1"/>
  <c r="F164" i="56"/>
  <c r="G164" i="56"/>
  <c r="H164" i="56"/>
  <c r="I164" i="56"/>
  <c r="J164" i="56"/>
  <c r="F150" i="56"/>
  <c r="G150" i="56"/>
  <c r="I150" i="56"/>
  <c r="J150" i="56"/>
  <c r="F143" i="56"/>
  <c r="G143" i="56"/>
  <c r="H143" i="56"/>
  <c r="I143" i="56"/>
  <c r="J143" i="56"/>
  <c r="F136" i="56"/>
  <c r="G136" i="56"/>
  <c r="I136" i="56"/>
  <c r="J136" i="56"/>
  <c r="F24" i="56"/>
  <c r="E17" i="56"/>
  <c r="E164" i="56"/>
  <c r="E157" i="56"/>
  <c r="E150" i="56"/>
  <c r="E143" i="56"/>
  <c r="E136" i="56"/>
  <c r="G24" i="56"/>
  <c r="H24" i="56"/>
  <c r="I24" i="56"/>
  <c r="J24" i="56"/>
  <c r="E24" i="56"/>
  <c r="J17" i="56"/>
  <c r="J9" i="56" s="1"/>
  <c r="J18" i="56"/>
  <c r="J10" i="56" s="1"/>
  <c r="J19" i="56"/>
  <c r="J11" i="56" s="1"/>
  <c r="J20" i="56"/>
  <c r="J12" i="56" s="1"/>
  <c r="J21" i="56"/>
  <c r="J13" i="56" s="1"/>
  <c r="J22" i="56"/>
  <c r="J14" i="56" s="1"/>
  <c r="I17" i="56"/>
  <c r="I9" i="56" s="1"/>
  <c r="I10" i="56"/>
  <c r="I19" i="56"/>
  <c r="I11" i="56" s="1"/>
  <c r="I20" i="56"/>
  <c r="I12" i="56" s="1"/>
  <c r="I21" i="56"/>
  <c r="I13" i="56" s="1"/>
  <c r="I22" i="56"/>
  <c r="I14" i="56" s="1"/>
  <c r="H17" i="56"/>
  <c r="H18" i="56"/>
  <c r="H19" i="56"/>
  <c r="H20" i="56"/>
  <c r="H12" i="56" s="1"/>
  <c r="H21" i="56"/>
  <c r="H13" i="56" s="1"/>
  <c r="H22" i="56"/>
  <c r="H14" i="56" s="1"/>
  <c r="G17" i="56"/>
  <c r="G9" i="56" s="1"/>
  <c r="G18" i="56"/>
  <c r="G10" i="56" s="1"/>
  <c r="G19" i="56"/>
  <c r="G11" i="56" s="1"/>
  <c r="G20" i="56"/>
  <c r="G12" i="56" s="1"/>
  <c r="G21" i="56"/>
  <c r="G13" i="56" s="1"/>
  <c r="G22" i="56"/>
  <c r="G14" i="56" s="1"/>
  <c r="F17" i="56"/>
  <c r="F9" i="56" s="1"/>
  <c r="F18" i="56"/>
  <c r="F19" i="56"/>
  <c r="F11" i="56" s="1"/>
  <c r="F20" i="56"/>
  <c r="F12" i="56" s="1"/>
  <c r="F21" i="56"/>
  <c r="F13" i="56" s="1"/>
  <c r="F22" i="56"/>
  <c r="F14" i="56" s="1"/>
  <c r="E21" i="56"/>
  <c r="E22" i="56"/>
  <c r="H10" i="56" l="1"/>
  <c r="H9" i="56"/>
  <c r="H11" i="56"/>
  <c r="E14" i="56"/>
  <c r="E13" i="56"/>
  <c r="F10" i="56"/>
  <c r="E9" i="56"/>
  <c r="G16" i="56"/>
  <c r="G8" i="56" s="1"/>
  <c r="I16" i="56"/>
  <c r="I8" i="56" s="1"/>
  <c r="J16" i="56"/>
  <c r="J8" i="56" s="1"/>
  <c r="F16" i="56"/>
  <c r="F8" i="56" s="1"/>
  <c r="H16" i="56"/>
  <c r="H8" i="56" s="1"/>
  <c r="E16" i="56"/>
  <c r="E8" i="56" l="1"/>
</calcChain>
</file>

<file path=xl/sharedStrings.xml><?xml version="1.0" encoding="utf-8"?>
<sst xmlns="http://schemas.openxmlformats.org/spreadsheetml/2006/main" count="414" uniqueCount="151">
  <si>
    <t>в том числе:</t>
  </si>
  <si>
    <t>№ п/п</t>
  </si>
  <si>
    <t>Наименование показателя (индикатора)</t>
  </si>
  <si>
    <t>Статус</t>
  </si>
  <si>
    <t>областной бюджет</t>
  </si>
  <si>
    <t>местный бюджет</t>
  </si>
  <si>
    <t>юридические лица</t>
  </si>
  <si>
    <t>всего, в том числе:</t>
  </si>
  <si>
    <t>Источники ресурсного обеспечения</t>
  </si>
  <si>
    <t xml:space="preserve">федеральный бюджет </t>
  </si>
  <si>
    <t>физические лица</t>
  </si>
  <si>
    <t>ПОДПРОГРАММА 1</t>
  </si>
  <si>
    <t>ПОДПРОГРАММА 2</t>
  </si>
  <si>
    <t>1.1</t>
  </si>
  <si>
    <t xml:space="preserve">ПОДПРОГРАММА 1 </t>
  </si>
  <si>
    <t xml:space="preserve">Наименование муниципальной программы, подпрограммы, основного мероприятия </t>
  </si>
  <si>
    <t>МУНИЦИПАЛЬНАЯ ПРОГРАММА</t>
  </si>
  <si>
    <t>Срок</t>
  </si>
  <si>
    <t xml:space="preserve">Ожидаемый непосредственный результат (краткое описание) от реализации подпрограммы, основного мероприятия, мероприятия в очередном финансовом году </t>
  </si>
  <si>
    <t xml:space="preserve">начала реализации
мероприятия в очередном финансовом году </t>
  </si>
  <si>
    <t xml:space="preserve">окончания реализации
мероприятия
в очередном финансовом году  </t>
  </si>
  <si>
    <t>Наименование  подпрограммы,  основного мероприятия, мероприятия</t>
  </si>
  <si>
    <t xml:space="preserve">КБК 
(местный
бюджет)
</t>
  </si>
  <si>
    <t>Оценка расходов по годам реализации муниципальной программы, тыс. руб.</t>
  </si>
  <si>
    <t xml:space="preserve"> внебюджетные фонды                        </t>
  </si>
  <si>
    <t>Значения показателя (индикатора) по годам реализации муниципальной программы</t>
  </si>
  <si>
    <t>Исполнитель мероприятия (структурное подразделение органа местного самоуправления, иной главный распорядитель средств местного бюджета), Ф.И.О., должность руководителя исполнителя)</t>
  </si>
  <si>
    <t>"Развитие дошкольного и общего образования"</t>
  </si>
  <si>
    <t>Развитие дошкольного образования</t>
  </si>
  <si>
    <t>Развитие общего образования</t>
  </si>
  <si>
    <t>"Социализация детей – сирот и детей, нуждающихся в особой заботе государства"</t>
  </si>
  <si>
    <t>ПОДПРОГРАММА 3</t>
  </si>
  <si>
    <t>"Развитие дополнительного образования и воспитания"</t>
  </si>
  <si>
    <t>ПОДПРОГРАММА 4</t>
  </si>
  <si>
    <t>ПОДПРОГРАММА 5</t>
  </si>
  <si>
    <t>ПОДПРОГРАММА 6</t>
  </si>
  <si>
    <t xml:space="preserve">ПОДПРОГРАММА 3
</t>
  </si>
  <si>
    <t xml:space="preserve">ПОДПРОГРАММА 4 </t>
  </si>
  <si>
    <t xml:space="preserve">"Создание условий для организации отдыха и оздоровления детей и молодежи" </t>
  </si>
  <si>
    <t xml:space="preserve">ПОДПРОГРАММА 5 </t>
  </si>
  <si>
    <t xml:space="preserve">"Обеспечение реализации муниципальной программы" </t>
  </si>
  <si>
    <t xml:space="preserve">ПОДПРОГРАММА 6 </t>
  </si>
  <si>
    <t xml:space="preserve">"Вовлечение молодежи в социальную практику" </t>
  </si>
  <si>
    <t>Отдел по образованию администрации Верхнемамонского муниципального района, Колпоносова В.В, руководитель отдела по образованию</t>
  </si>
  <si>
    <t>1.2</t>
  </si>
  <si>
    <t>1.3</t>
  </si>
  <si>
    <t>%</t>
  </si>
  <si>
    <t>2.1</t>
  </si>
  <si>
    <t>Доля детей-сирот и детей, оставшихся без попечения родителей, переданных на воспитание в семьи граждан, от общего количества детей-сирот и детей, оставшихся без попечения родителей</t>
  </si>
  <si>
    <t>3.1</t>
  </si>
  <si>
    <t>4.1</t>
  </si>
  <si>
    <t xml:space="preserve">Доля детей, охваченных организованным отдыхом и оздоровлением, в общем количестве детей школьного возраста </t>
  </si>
  <si>
    <t>6.1</t>
  </si>
  <si>
    <t xml:space="preserve">Обеспечение выполнения целей, задач и  показателей муниципальной программы в целом, в разрезе подпрограмм и основных мероприятий.
</t>
  </si>
  <si>
    <t>будет усовершенсвована система деятельности органа опеки и попечительства  по устройству детей в семью и сопровождению замещающих семей</t>
  </si>
  <si>
    <t>Доля детей, охваченных образовательными программами дополнительного образования детей, в общей численности детей и молодежи в возрасте 5 - 18 лет составит 69%.</t>
  </si>
  <si>
    <t>Увеличение доли детей, охваченных организованным отдыхом и оздоровлением, в общем количестве детей школьного возраста до 35%</t>
  </si>
  <si>
    <t>увеличение количества молодых людей, вовлеченных в программы и проекты, направленные на интеграцию в жизнь общества – до 2000 человек</t>
  </si>
  <si>
    <t>Основное мероприятие 1</t>
  </si>
  <si>
    <t>Основное 
мероприятие 1</t>
  </si>
  <si>
    <t>Основное 
мероприятие 2</t>
  </si>
  <si>
    <t xml:space="preserve">будут  созданы современные условия для выполнения государственных гарантий общедоступности и бесплатности дошкольного и общего образования,
 ликвидирована очередь в дошкольные образовательные учреждения для детей старше 3-х лет
</t>
  </si>
  <si>
    <t>Показатель 9 «Доля детей, в возрасте от 5 до 18 лет, охваченных программами дополнительного образования (удельный вес численности детей, получающих услуги дополнительного образования, в общей численности детей в возрасте от 5 до 18 лет)»;</t>
  </si>
  <si>
    <t>2020
(первый год реализации)</t>
  </si>
  <si>
    <t>2021
(второй год реализации)</t>
  </si>
  <si>
    <t xml:space="preserve">2022
(третий год реализации) </t>
  </si>
  <si>
    <t xml:space="preserve">2023
(четвертый год реализации) </t>
  </si>
  <si>
    <t xml:space="preserve">2024
(пятый год реализации) </t>
  </si>
  <si>
    <t xml:space="preserve">2025
(шестой год реализации) </t>
  </si>
  <si>
    <t>доля муниципальных образовательных организаций, соответствующих современным требованиям обучения, в общем количестве муниципальных образовательных организаций</t>
  </si>
  <si>
    <t>%.</t>
  </si>
  <si>
    <t>Уровень обеспеченности  дошкольными образовательными учреждениями в расчете на 100 детей дошкольного возраста</t>
  </si>
  <si>
    <t>доля детей в возрасте 1-6 лет, получающих дошкольную образовательную услугу и (или) услугу по их содержанию в муниципальных дошкольных образовательных учреждениях, в общей численности детей в возрасте 1-6 лет.</t>
  </si>
  <si>
    <t>Всего</t>
  </si>
  <si>
    <t>1.4</t>
  </si>
  <si>
    <t>Обновлена и создана материально-техническая база для формирования у обучающихся современных технологических и гуманитарных навыков в общеобразовательных организациях, расположенных в сельской местности (Современная школа)</t>
  </si>
  <si>
    <t>1.5</t>
  </si>
  <si>
    <t>к-во ед.</t>
  </si>
  <si>
    <t>1.6</t>
  </si>
  <si>
    <t>Внедрена целевая модель цифровой образовательной среды в общеобразовательных организациях (Цифровая образовательная среда)</t>
  </si>
  <si>
    <t>Обновлена материально-техническая база для занятий физической культурой и спортом (Успех каждого ребенка)</t>
  </si>
  <si>
    <t>мероприятие 2.1.</t>
  </si>
  <si>
    <t>Субсидия на материально-техническое оснащение</t>
  </si>
  <si>
    <t>мероприятие 2.2.</t>
  </si>
  <si>
    <t>Обеспечение горячим бесплатным  питанием учащихся  начальных  классов общеобразовательных организаций</t>
  </si>
  <si>
    <t>Ежемесячное денежное вознаграждение за классное руководство педагогическим работникам общеобразовательных организаций</t>
  </si>
  <si>
    <t>мероприятие 2.3.</t>
  </si>
  <si>
    <t>Мероприятия по развитию сети общеобразовательных организаций (50/50)</t>
  </si>
  <si>
    <t>мероприятие 2.4.</t>
  </si>
  <si>
    <t>Региональный проект "Современная школа"</t>
  </si>
  <si>
    <t>мероприятие 2.5.</t>
  </si>
  <si>
    <t>Региональный проект "Успех каждого ребенка"</t>
  </si>
  <si>
    <t>мероприятие 2.6.</t>
  </si>
  <si>
    <t>Региональный проект "Цифровая образовательная среда"</t>
  </si>
  <si>
    <t>мероприятие 2.7.</t>
  </si>
  <si>
    <t>89,58</t>
  </si>
  <si>
    <t>90,53</t>
  </si>
  <si>
    <t>91,67</t>
  </si>
  <si>
    <t>92,71</t>
  </si>
  <si>
    <t>93,75</t>
  </si>
  <si>
    <t>доля молодых граждан, вовлеченных в мероприятия (проекты, программы),направленные на интеграцию в жизнь общества и деятельность молодежных общественных объединений</t>
  </si>
  <si>
    <t>создание и обеспечение функционирования центров образования естественно-научной и технологической направленностей в ОО (центры "Точка роста")</t>
  </si>
  <si>
    <t>создание новых мест в общеобразовательных организациях,расположенных в сельской местности (Пристройка к зданию МБОО "Лицей с.В-Мамон" в с.Верхний Мамон Верхнемамонского муниципального района Воронежской области (корректировка))</t>
  </si>
  <si>
    <t>мероприятие 2.8.</t>
  </si>
  <si>
    <t>областная адресная прграмма капитального ремонта</t>
  </si>
  <si>
    <t>в том.числе</t>
  </si>
  <si>
    <t>Основное мероприятие 2</t>
  </si>
  <si>
    <t xml:space="preserve">Основное мероприятие </t>
  </si>
  <si>
    <t xml:space="preserve">Социализация детей-сирот и детей,нуждающихся в особой заботе государства </t>
  </si>
  <si>
    <t>в том числе</t>
  </si>
  <si>
    <t>Финансовое обеспечение деятельности по опеке и попечительству</t>
  </si>
  <si>
    <t>Развитие инфракструктуры и обновление содержания дополнительного образования детей</t>
  </si>
  <si>
    <t>Организация оздоровления детей и молодежи</t>
  </si>
  <si>
    <t>Финансовое обеспечение деятельности отдела по образованию администрации Верхнемамонского муниципального района</t>
  </si>
  <si>
    <t xml:space="preserve"> </t>
  </si>
  <si>
    <t>Муниципальная программа</t>
  </si>
  <si>
    <t>мероприятие 2.9.</t>
  </si>
  <si>
    <t>Региональный проект "Патриотическое воспитание  граждан Российской Федерации"</t>
  </si>
  <si>
    <t xml:space="preserve">2026
(седьмой год реализации) </t>
  </si>
  <si>
    <t>Январь        2024</t>
  </si>
  <si>
    <t>Декабрь 2024</t>
  </si>
  <si>
    <t>Отдел по делам молодежи и спорту администрации Верхнемамонского муниципального района, Олейников И.В., гл.специалист</t>
  </si>
  <si>
    <t xml:space="preserve">Приложение 1
к  муниципальной программе Верхнемамонского муниципального района Воронежской области "Развитие образования" на 2020-2028 годы
</t>
  </si>
  <si>
    <t>Сведения о показателях (индикаторах) муниципальной программы Верхнемамонского муниципального района  Воронежской области  "Развитие образования" на 2020-2028 годы
____________________________________________________________ 
 и их значениях</t>
  </si>
  <si>
    <t>Приложение 2
к  муниципальной программе Верхнемамонского муниципального района Воронежской области "Развитие образования" на 2020-2028 годы</t>
  </si>
  <si>
    <t xml:space="preserve">2027
(восьмой год реализации) </t>
  </si>
  <si>
    <t xml:space="preserve">2028
(девятый год реализации) </t>
  </si>
  <si>
    <t>Пункт Федерального плана статистических работ</t>
  </si>
  <si>
    <t>Ед.изм.</t>
  </si>
  <si>
    <t xml:space="preserve">Методики расчета показателей (индикаторов) муниципальной программы Верхнемамонского муниципального района Воронежской области "Развитие образования" на 2020-2028 годы
                                </t>
  </si>
  <si>
    <t>Методика расчета показателя (индикатора), источники данных для формирования значения показателя (индикатора), пункт Федерального плана статистических работ</t>
  </si>
  <si>
    <t>Орган (структурное подразделение), ответственное за сбор данных и формирование значений показателя (нидикатора)</t>
  </si>
  <si>
    <t>Приложение 3
к  муниципальной программе Верхнемамонского муниципального района Воронежской области "Развитие образования" на 2020-2028 годы</t>
  </si>
  <si>
    <t>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муниципальной программы Верхнемамонского мунципального района Воронежской области "Развитие образования" на 2020-2028 годы</t>
  </si>
  <si>
    <t>"Развитие образования" на 2020-2028 годы</t>
  </si>
  <si>
    <t>Приложение 4
к  муниципальной программе Верхнемамонского муниципального района Воронежской области "Развитие образования" на 2020-2028 годы</t>
  </si>
  <si>
    <t>"Развитие образования на 2020-2028 годы"</t>
  </si>
  <si>
    <t>1.1.</t>
  </si>
  <si>
    <t>1.6.</t>
  </si>
  <si>
    <t>1.7.</t>
  </si>
  <si>
    <t>1.8.</t>
  </si>
  <si>
    <t>1.9.</t>
  </si>
  <si>
    <t>1.10</t>
  </si>
  <si>
    <t>отдел по образованию администрации Верхнемамонского муниципального района</t>
  </si>
  <si>
    <t>мероприятие по  обеспечению деятельности советника директора по воспитанию и взаимодействию с детскими общественными объединениями</t>
  </si>
  <si>
    <t>мероприятие 2.10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</si>
  <si>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организаций и профессиональных образовательных организаций</t>
  </si>
  <si>
    <t>мероприятие 2.11</t>
  </si>
  <si>
    <t>Обеспечение организации  бесплатным  питанием обучающихся многодетных семей в муниципальных общеобразовательных организациях</t>
  </si>
  <si>
    <t>План реализации муниципальной программе Верхнемамонского муниципального района Воронежской области "Развитие образования" на 2020-2028 годы
 на 2024</t>
  </si>
  <si>
    <t>Расходы, предусмотренные решением представительного органа местного самоуправления о местном бюджете, на 2024 год,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</si>
</sst>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trike/>
      <sz val="14"/>
      <name val="Calibri"/>
      <family val="2"/>
      <charset val="204"/>
    </font>
    <font>
      <sz val="14"/>
      <name val="Calibri"/>
      <family val="2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Arial Cyr"/>
      <charset val="204"/>
    </font>
    <font>
      <sz val="12"/>
      <name val="Cambri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6" fillId="0" borderId="0" applyFont="0" applyFill="0" applyBorder="0" applyAlignment="0" applyProtection="0"/>
  </cellStyleXfs>
  <cellXfs count="239">
    <xf numFmtId="0" fontId="0" fillId="0" borderId="0" xfId="0"/>
    <xf numFmtId="0" fontId="1" fillId="0" borderId="0" xfId="0" applyFont="1"/>
    <xf numFmtId="0" fontId="0" fillId="0" borderId="0" xfId="0" applyFont="1"/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/>
    <xf numFmtId="49" fontId="1" fillId="0" borderId="1" xfId="0" applyNumberFormat="1" applyFont="1" applyFill="1" applyBorder="1" applyAlignment="1">
      <alignment horizontal="center" wrapText="1"/>
    </xf>
    <xf numFmtId="0" fontId="1" fillId="2" borderId="0" xfId="0" applyFont="1" applyFill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wrapText="1"/>
    </xf>
    <xf numFmtId="0" fontId="4" fillId="0" borderId="1" xfId="0" applyFont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0" fillId="0" borderId="0" xfId="0" applyFont="1" applyBorder="1"/>
    <xf numFmtId="0" fontId="4" fillId="0" borderId="2" xfId="0" applyFont="1" applyBorder="1" applyAlignment="1">
      <alignment horizontal="left" wrapText="1"/>
    </xf>
    <xf numFmtId="0" fontId="1" fillId="2" borderId="1" xfId="0" applyFont="1" applyFill="1" applyBorder="1" applyAlignment="1">
      <alignment horizontal="centerContinuous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center" vertical="center" wrapText="1"/>
    </xf>
    <xf numFmtId="0" fontId="8" fillId="0" borderId="0" xfId="1" applyFont="1"/>
    <xf numFmtId="0" fontId="9" fillId="0" borderId="0" xfId="1" applyFont="1"/>
    <xf numFmtId="0" fontId="3" fillId="0" borderId="1" xfId="1" applyFont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3" fontId="3" fillId="0" borderId="1" xfId="1" applyNumberFormat="1" applyFont="1" applyBorder="1" applyAlignment="1">
      <alignment horizontal="center" vertical="center"/>
    </xf>
    <xf numFmtId="0" fontId="8" fillId="0" borderId="4" xfId="1" applyFont="1" applyBorder="1"/>
    <xf numFmtId="0" fontId="8" fillId="0" borderId="0" xfId="1" applyFont="1" applyBorder="1"/>
    <xf numFmtId="0" fontId="12" fillId="0" borderId="0" xfId="1" applyFont="1"/>
    <xf numFmtId="4" fontId="12" fillId="0" borderId="0" xfId="1" applyNumberFormat="1" applyFont="1"/>
    <xf numFmtId="0" fontId="1" fillId="2" borderId="3" xfId="0" applyFont="1" applyFill="1" applyBorder="1" applyAlignment="1">
      <alignment horizontal="centerContinuous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11" fontId="1" fillId="0" borderId="1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4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Border="1" applyAlignment="1">
      <alignment horizontal="center" vertical="top" wrapText="1"/>
    </xf>
    <xf numFmtId="2" fontId="1" fillId="0" borderId="9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2" fontId="14" fillId="0" borderId="1" xfId="1" applyNumberFormat="1" applyFont="1" applyFill="1" applyBorder="1" applyAlignment="1">
      <alignment horizontal="center" vertical="center" wrapText="1"/>
    </xf>
    <xf numFmtId="2" fontId="1" fillId="0" borderId="1" xfId="1" applyNumberFormat="1" applyFont="1" applyBorder="1" applyAlignment="1">
      <alignment horizontal="center" vertical="center" wrapText="1"/>
    </xf>
    <xf numFmtId="11" fontId="1" fillId="0" borderId="1" xfId="0" applyNumberFormat="1" applyFont="1" applyFill="1" applyBorder="1" applyAlignment="1">
      <alignment horizontal="center" vertical="center" wrapText="1"/>
    </xf>
    <xf numFmtId="2" fontId="1" fillId="0" borderId="1" xfId="1" applyNumberFormat="1" applyFont="1" applyBorder="1" applyAlignment="1">
      <alignment horizontal="center" vertical="center"/>
    </xf>
    <xf numFmtId="2" fontId="3" fillId="0" borderId="1" xfId="1" applyNumberFormat="1" applyFont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10" fillId="0" borderId="0" xfId="1" applyFont="1" applyAlignment="1">
      <alignment horizontal="left" wrapText="1"/>
    </xf>
    <xf numFmtId="0" fontId="1" fillId="0" borderId="0" xfId="1" applyFont="1" applyAlignment="1">
      <alignment wrapText="1"/>
    </xf>
    <xf numFmtId="0" fontId="1" fillId="0" borderId="0" xfId="1" applyFont="1" applyAlignment="1"/>
    <xf numFmtId="2" fontId="1" fillId="0" borderId="4" xfId="1" applyNumberFormat="1" applyFont="1" applyBorder="1" applyAlignment="1">
      <alignment horizontal="center" vertical="center" wrapText="1"/>
    </xf>
    <xf numFmtId="2" fontId="3" fillId="0" borderId="4" xfId="1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/>
    </xf>
    <xf numFmtId="2" fontId="1" fillId="0" borderId="4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justify" vertical="center"/>
    </xf>
    <xf numFmtId="49" fontId="1" fillId="3" borderId="3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49" fontId="1" fillId="3" borderId="4" xfId="0" applyNumberFormat="1" applyFont="1" applyFill="1" applyBorder="1" applyAlignment="1">
      <alignment horizontal="center" vertical="center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3" borderId="4" xfId="0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3" fontId="3" fillId="0" borderId="4" xfId="1" applyNumberFormat="1" applyFont="1" applyBorder="1" applyAlignment="1">
      <alignment horizontal="center" vertical="center"/>
    </xf>
    <xf numFmtId="2" fontId="1" fillId="0" borderId="4" xfId="0" applyNumberFormat="1" applyFont="1" applyFill="1" applyBorder="1" applyAlignment="1">
      <alignment horizontal="center" wrapText="1"/>
    </xf>
    <xf numFmtId="2" fontId="1" fillId="0" borderId="4" xfId="1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49" fontId="1" fillId="0" borderId="4" xfId="0" applyNumberFormat="1" applyFont="1" applyFill="1" applyBorder="1" applyAlignment="1">
      <alignment horizontal="left" wrapText="1"/>
    </xf>
    <xf numFmtId="49" fontId="1" fillId="0" borderId="6" xfId="0" applyNumberFormat="1" applyFont="1" applyFill="1" applyBorder="1" applyAlignment="1">
      <alignment horizontal="left" wrapText="1"/>
    </xf>
    <xf numFmtId="49" fontId="1" fillId="2" borderId="4" xfId="0" applyNumberFormat="1" applyFont="1" applyFill="1" applyBorder="1" applyAlignment="1">
      <alignment horizontal="left" wrapText="1"/>
    </xf>
    <xf numFmtId="49" fontId="1" fillId="2" borderId="6" xfId="0" applyNumberFormat="1" applyFont="1" applyFill="1" applyBorder="1" applyAlignment="1">
      <alignment horizontal="left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Alignment="1"/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6" fillId="0" borderId="4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wrapText="1"/>
    </xf>
    <xf numFmtId="0" fontId="16" fillId="0" borderId="14" xfId="0" applyFont="1" applyBorder="1" applyAlignment="1">
      <alignment horizontal="center" wrapText="1"/>
    </xf>
    <xf numFmtId="0" fontId="16" fillId="0" borderId="11" xfId="0" applyFont="1" applyBorder="1" applyAlignment="1">
      <alignment horizontal="center" wrapText="1"/>
    </xf>
    <xf numFmtId="2" fontId="1" fillId="0" borderId="10" xfId="0" applyNumberFormat="1" applyFont="1" applyFill="1" applyBorder="1" applyAlignment="1">
      <alignment horizontal="center" vertical="center" wrapText="1"/>
    </xf>
    <xf numFmtId="0" fontId="0" fillId="0" borderId="15" xfId="0" applyBorder="1" applyAlignment="1"/>
    <xf numFmtId="0" fontId="0" fillId="0" borderId="12" xfId="0" applyBorder="1" applyAlignment="1"/>
    <xf numFmtId="0" fontId="0" fillId="0" borderId="7" xfId="0" applyBorder="1" applyAlignment="1"/>
    <xf numFmtId="0" fontId="0" fillId="0" borderId="16" xfId="0" applyBorder="1" applyAlignment="1"/>
    <xf numFmtId="0" fontId="0" fillId="0" borderId="8" xfId="0" applyBorder="1" applyAlignment="1"/>
    <xf numFmtId="0" fontId="0" fillId="0" borderId="14" xfId="0" applyBorder="1" applyAlignment="1"/>
    <xf numFmtId="0" fontId="0" fillId="0" borderId="13" xfId="0" applyBorder="1" applyAlignment="1"/>
    <xf numFmtId="0" fontId="10" fillId="0" borderId="0" xfId="1" applyFont="1" applyAlignment="1">
      <alignment horizontal="right" wrapText="1"/>
    </xf>
    <xf numFmtId="0" fontId="18" fillId="0" borderId="10" xfId="1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1" fillId="0" borderId="14" xfId="1" applyFont="1" applyBorder="1" applyAlignment="1">
      <alignment horizontal="center" vertical="center" wrapText="1"/>
    </xf>
    <xf numFmtId="4" fontId="1" fillId="0" borderId="10" xfId="1" applyNumberFormat="1" applyFont="1" applyBorder="1" applyAlignment="1">
      <alignment horizontal="center" vertical="center" wrapText="1"/>
    </xf>
    <xf numFmtId="2" fontId="1" fillId="0" borderId="10" xfId="1" applyNumberFormat="1" applyFont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" fontId="3" fillId="0" borderId="10" xfId="1" applyNumberFormat="1" applyFont="1" applyBorder="1" applyAlignment="1">
      <alignment horizontal="center" vertical="center" wrapText="1"/>
    </xf>
    <xf numFmtId="2" fontId="3" fillId="0" borderId="10" xfId="1" applyNumberFormat="1" applyFont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 wrapText="1"/>
    </xf>
    <xf numFmtId="49" fontId="3" fillId="0" borderId="5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3" fontId="3" fillId="0" borderId="4" xfId="1" applyNumberFormat="1" applyFont="1" applyBorder="1" applyAlignment="1">
      <alignment horizontal="center" vertical="center"/>
    </xf>
    <xf numFmtId="0" fontId="0" fillId="0" borderId="6" xfId="0" applyBorder="1" applyAlignment="1"/>
    <xf numFmtId="0" fontId="0" fillId="0" borderId="11" xfId="0" applyBorder="1" applyAlignment="1"/>
    <xf numFmtId="0" fontId="9" fillId="0" borderId="4" xfId="1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3" fillId="2" borderId="1" xfId="1" applyFont="1" applyFill="1" applyBorder="1" applyAlignment="1">
      <alignment horizontal="center" vertical="center" wrapText="1"/>
    </xf>
    <xf numFmtId="0" fontId="0" fillId="0" borderId="1" xfId="0" applyBorder="1" applyAlignment="1"/>
    <xf numFmtId="0" fontId="1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49" fontId="1" fillId="0" borderId="5" xfId="0" applyNumberFormat="1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0" xfId="1" applyFont="1" applyAlignment="1">
      <alignment horizontal="left" vertical="top" wrapText="1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1114425</xdr:colOff>
          <xdr:row>5</xdr:row>
          <xdr:rowOff>228600</xdr:rowOff>
        </xdr:from>
        <xdr:to>
          <xdr:col>12</xdr:col>
          <xdr:colOff>28575</xdr:colOff>
          <xdr:row>10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9</xdr:row>
          <xdr:rowOff>1695450</xdr:rowOff>
        </xdr:from>
        <xdr:to>
          <xdr:col>11</xdr:col>
          <xdr:colOff>1276350</xdr:colOff>
          <xdr:row>12</xdr:row>
          <xdr:rowOff>2609850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25</xdr:row>
          <xdr:rowOff>9525</xdr:rowOff>
        </xdr:from>
        <xdr:to>
          <xdr:col>12</xdr:col>
          <xdr:colOff>0</xdr:colOff>
          <xdr:row>28</xdr:row>
          <xdr:rowOff>9525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28</xdr:row>
          <xdr:rowOff>0</xdr:rowOff>
        </xdr:from>
        <xdr:to>
          <xdr:col>12</xdr:col>
          <xdr:colOff>19050</xdr:colOff>
          <xdr:row>31</xdr:row>
          <xdr:rowOff>9525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31</xdr:row>
          <xdr:rowOff>0</xdr:rowOff>
        </xdr:from>
        <xdr:to>
          <xdr:col>12</xdr:col>
          <xdr:colOff>28575</xdr:colOff>
          <xdr:row>34</xdr:row>
          <xdr:rowOff>9525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17</xdr:row>
          <xdr:rowOff>200025</xdr:rowOff>
        </xdr:from>
        <xdr:to>
          <xdr:col>12</xdr:col>
          <xdr:colOff>0</xdr:colOff>
          <xdr:row>18</xdr:row>
          <xdr:rowOff>1333500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16</xdr:row>
          <xdr:rowOff>0</xdr:rowOff>
        </xdr:from>
        <xdr:to>
          <xdr:col>12</xdr:col>
          <xdr:colOff>19050</xdr:colOff>
          <xdr:row>18</xdr:row>
          <xdr:rowOff>2571750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22</xdr:row>
          <xdr:rowOff>0</xdr:rowOff>
        </xdr:from>
        <xdr:to>
          <xdr:col>12</xdr:col>
          <xdr:colOff>9525</xdr:colOff>
          <xdr:row>25</xdr:row>
          <xdr:rowOff>28575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19</xdr:row>
          <xdr:rowOff>0</xdr:rowOff>
        </xdr:from>
        <xdr:to>
          <xdr:col>12</xdr:col>
          <xdr:colOff>19050</xdr:colOff>
          <xdr:row>22</xdr:row>
          <xdr:rowOff>38100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34</xdr:row>
          <xdr:rowOff>0</xdr:rowOff>
        </xdr:from>
        <xdr:to>
          <xdr:col>12</xdr:col>
          <xdr:colOff>76200</xdr:colOff>
          <xdr:row>34</xdr:row>
          <xdr:rowOff>1419225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1133475</xdr:colOff>
          <xdr:row>13</xdr:row>
          <xdr:rowOff>0</xdr:rowOff>
        </xdr:from>
        <xdr:to>
          <xdr:col>11</xdr:col>
          <xdr:colOff>1276350</xdr:colOff>
          <xdr:row>16</xdr:row>
          <xdr:rowOff>0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3.docx"/><Relationship Id="rId13" Type="http://schemas.openxmlformats.org/officeDocument/2006/relationships/image" Target="../media/image5.emf"/><Relationship Id="rId18" Type="http://schemas.openxmlformats.org/officeDocument/2006/relationships/package" Target="../embeddings/Microsoft_Word_Document8.docx"/><Relationship Id="rId3" Type="http://schemas.openxmlformats.org/officeDocument/2006/relationships/vmlDrawing" Target="../drawings/vmlDrawing1.vml"/><Relationship Id="rId21" Type="http://schemas.openxmlformats.org/officeDocument/2006/relationships/image" Target="../media/image9.emf"/><Relationship Id="rId7" Type="http://schemas.openxmlformats.org/officeDocument/2006/relationships/image" Target="../media/image2.emf"/><Relationship Id="rId12" Type="http://schemas.openxmlformats.org/officeDocument/2006/relationships/package" Target="../embeddings/Microsoft_Word_Document5.docx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2" Type="http://schemas.openxmlformats.org/officeDocument/2006/relationships/drawing" Target="../drawings/drawing1.xml"/><Relationship Id="rId16" Type="http://schemas.openxmlformats.org/officeDocument/2006/relationships/package" Target="../embeddings/Microsoft_Word_Document7.docx"/><Relationship Id="rId20" Type="http://schemas.openxmlformats.org/officeDocument/2006/relationships/package" Target="../embeddings/Microsoft_Word_Document9.docx"/><Relationship Id="rId1" Type="http://schemas.openxmlformats.org/officeDocument/2006/relationships/printerSettings" Target="../printerSettings/printerSettings2.bin"/><Relationship Id="rId6" Type="http://schemas.openxmlformats.org/officeDocument/2006/relationships/package" Target="../embeddings/Microsoft_Word_Document2.docx"/><Relationship Id="rId11" Type="http://schemas.openxmlformats.org/officeDocument/2006/relationships/image" Target="../media/image4.emf"/><Relationship Id="rId24" Type="http://schemas.openxmlformats.org/officeDocument/2006/relationships/package" Target="../embeddings/Microsoft_Word_Document11.docx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10" Type="http://schemas.openxmlformats.org/officeDocument/2006/relationships/package" Target="../embeddings/Microsoft_Word_Document4.docx"/><Relationship Id="rId19" Type="http://schemas.openxmlformats.org/officeDocument/2006/relationships/image" Target="../media/image8.emf"/><Relationship Id="rId4" Type="http://schemas.openxmlformats.org/officeDocument/2006/relationships/package" Target="../embeddings/Microsoft_Word_Document1.docx"/><Relationship Id="rId9" Type="http://schemas.openxmlformats.org/officeDocument/2006/relationships/image" Target="../media/image3.emf"/><Relationship Id="rId14" Type="http://schemas.openxmlformats.org/officeDocument/2006/relationships/package" Target="../embeddings/Microsoft_Word_Document6.docx"/><Relationship Id="rId22" Type="http://schemas.openxmlformats.org/officeDocument/2006/relationships/package" Target="../embeddings/Microsoft_Word_Document10.docx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O24"/>
  <sheetViews>
    <sheetView topLeftCell="A2" zoomScale="115" zoomScaleNormal="115" zoomScaleSheetLayoutView="100" workbookViewId="0">
      <selection activeCell="B23" sqref="B23"/>
    </sheetView>
  </sheetViews>
  <sheetFormatPr defaultRowHeight="15.75" x14ac:dyDescent="0.25"/>
  <cols>
    <col min="1" max="1" width="8.28515625" style="1" customWidth="1"/>
    <col min="2" max="2" width="29" style="54" customWidth="1"/>
    <col min="3" max="3" width="22.85546875" style="57" customWidth="1"/>
    <col min="4" max="4" width="7.28515625" style="57" customWidth="1"/>
    <col min="5" max="5" width="3.42578125" style="57" customWidth="1"/>
    <col min="6" max="11" width="7.28515625" style="57" customWidth="1"/>
  </cols>
  <sheetData>
    <row r="1" spans="1:15" ht="6" hidden="1" customHeight="1" x14ac:dyDescent="0.2">
      <c r="A1" s="24"/>
      <c r="B1" s="52"/>
      <c r="C1" s="55"/>
      <c r="D1" s="55"/>
      <c r="E1" s="55"/>
      <c r="F1" s="55"/>
      <c r="G1" s="55"/>
      <c r="H1" s="55"/>
      <c r="I1" s="55"/>
    </row>
    <row r="2" spans="1:15" ht="62.25" customHeight="1" x14ac:dyDescent="0.25">
      <c r="A2" s="24"/>
      <c r="B2" s="53"/>
      <c r="C2" s="136" t="s">
        <v>122</v>
      </c>
      <c r="D2" s="136"/>
      <c r="E2" s="136"/>
      <c r="F2" s="136"/>
      <c r="G2" s="136"/>
      <c r="H2" s="136"/>
      <c r="I2" s="136"/>
      <c r="J2" s="136"/>
      <c r="K2" s="136"/>
      <c r="L2" s="137"/>
      <c r="M2" s="137"/>
      <c r="N2" s="137"/>
    </row>
    <row r="3" spans="1:15" ht="12" customHeight="1" x14ac:dyDescent="0.2">
      <c r="A3" s="24"/>
      <c r="B3" s="53"/>
      <c r="C3" s="56"/>
      <c r="D3" s="151"/>
      <c r="E3" s="152"/>
      <c r="F3" s="56"/>
      <c r="G3" s="56"/>
      <c r="H3" s="56"/>
      <c r="I3" s="56"/>
    </row>
    <row r="4" spans="1:15" s="2" customFormat="1" ht="42.75" customHeight="1" x14ac:dyDescent="0.2">
      <c r="A4" s="146" t="s">
        <v>123</v>
      </c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8"/>
      <c r="M4" s="148"/>
      <c r="N4" s="148"/>
    </row>
    <row r="5" spans="1:15" x14ac:dyDescent="0.2">
      <c r="A5" s="121"/>
      <c r="B5" s="122"/>
      <c r="C5" s="123"/>
      <c r="D5" s="140"/>
      <c r="E5" s="141"/>
      <c r="F5" s="124"/>
      <c r="G5" s="124"/>
      <c r="H5" s="124"/>
      <c r="I5" s="124"/>
      <c r="J5" s="124"/>
      <c r="K5" s="125"/>
    </row>
    <row r="6" spans="1:15" s="2" customFormat="1" ht="26.25" customHeight="1" x14ac:dyDescent="0.25">
      <c r="A6" s="149" t="s">
        <v>1</v>
      </c>
      <c r="B6" s="149" t="s">
        <v>2</v>
      </c>
      <c r="C6" s="149" t="s">
        <v>127</v>
      </c>
      <c r="D6" s="142" t="s">
        <v>128</v>
      </c>
      <c r="E6" s="143"/>
      <c r="F6" s="153" t="s">
        <v>25</v>
      </c>
      <c r="G6" s="154"/>
      <c r="H6" s="154"/>
      <c r="I6" s="154"/>
      <c r="J6" s="154"/>
      <c r="K6" s="155"/>
      <c r="L6" s="154"/>
      <c r="M6" s="154"/>
      <c r="N6" s="156"/>
    </row>
    <row r="7" spans="1:15" s="2" customFormat="1" ht="21" customHeight="1" x14ac:dyDescent="0.2">
      <c r="A7" s="150"/>
      <c r="B7" s="150"/>
      <c r="C7" s="150"/>
      <c r="D7" s="144"/>
      <c r="E7" s="145"/>
      <c r="F7" s="85">
        <v>2020</v>
      </c>
      <c r="G7" s="118">
        <v>2021</v>
      </c>
      <c r="H7" s="118">
        <v>2022</v>
      </c>
      <c r="I7" s="118">
        <v>2023</v>
      </c>
      <c r="J7" s="118">
        <v>2024</v>
      </c>
      <c r="K7" s="95">
        <v>2025</v>
      </c>
      <c r="L7" s="104">
        <v>2026</v>
      </c>
      <c r="M7" s="104">
        <v>2027</v>
      </c>
      <c r="N7" s="104">
        <v>2028</v>
      </c>
    </row>
    <row r="8" spans="1:15" s="8" customFormat="1" x14ac:dyDescent="0.2">
      <c r="A8" s="21">
        <v>1</v>
      </c>
      <c r="B8" s="120">
        <v>2</v>
      </c>
      <c r="C8" s="48">
        <v>3</v>
      </c>
      <c r="D8" s="138">
        <v>4</v>
      </c>
      <c r="E8" s="139"/>
      <c r="F8" s="120">
        <v>5</v>
      </c>
      <c r="G8" s="120">
        <v>6</v>
      </c>
      <c r="H8" s="120">
        <v>7</v>
      </c>
      <c r="I8" s="120">
        <v>8</v>
      </c>
      <c r="J8" s="120">
        <v>9</v>
      </c>
      <c r="K8" s="119">
        <v>10</v>
      </c>
      <c r="L8" s="120">
        <v>11</v>
      </c>
      <c r="M8" s="120">
        <v>12</v>
      </c>
      <c r="N8" s="120">
        <v>13</v>
      </c>
    </row>
    <row r="9" spans="1:15" s="2" customFormat="1" x14ac:dyDescent="0.25">
      <c r="A9" s="129" t="s">
        <v>14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02"/>
      <c r="M9" s="102"/>
      <c r="N9" s="102"/>
    </row>
    <row r="10" spans="1:15" s="19" customFormat="1" ht="141.75" x14ac:dyDescent="0.2">
      <c r="A10" s="25" t="s">
        <v>13</v>
      </c>
      <c r="B10" s="49" t="s">
        <v>69</v>
      </c>
      <c r="C10" s="25"/>
      <c r="D10" s="133" t="s">
        <v>70</v>
      </c>
      <c r="E10" s="134"/>
      <c r="F10" s="82" t="s">
        <v>95</v>
      </c>
      <c r="G10" s="82" t="s">
        <v>95</v>
      </c>
      <c r="H10" s="82" t="s">
        <v>96</v>
      </c>
      <c r="I10" s="82" t="s">
        <v>97</v>
      </c>
      <c r="J10" s="83" t="s">
        <v>98</v>
      </c>
      <c r="K10" s="96" t="s">
        <v>99</v>
      </c>
      <c r="L10" s="107">
        <v>94.27</v>
      </c>
      <c r="M10" s="116">
        <v>94.8</v>
      </c>
      <c r="N10" s="116">
        <v>95</v>
      </c>
    </row>
    <row r="11" spans="1:15" s="19" customFormat="1" ht="221.25" customHeight="1" x14ac:dyDescent="0.2">
      <c r="A11" s="25" t="s">
        <v>44</v>
      </c>
      <c r="B11" s="51" t="s">
        <v>72</v>
      </c>
      <c r="C11" s="26"/>
      <c r="D11" s="133" t="s">
        <v>70</v>
      </c>
      <c r="E11" s="134"/>
      <c r="F11" s="66">
        <v>67</v>
      </c>
      <c r="G11" s="66">
        <v>67</v>
      </c>
      <c r="H11" s="66">
        <v>67</v>
      </c>
      <c r="I11" s="66">
        <v>67</v>
      </c>
      <c r="J11" s="66">
        <v>67</v>
      </c>
      <c r="K11" s="97">
        <v>67.099999999999994</v>
      </c>
      <c r="L11" s="107">
        <v>67.099999999999994</v>
      </c>
      <c r="M11" s="107">
        <v>67.099999999999994</v>
      </c>
      <c r="N11" s="107">
        <v>67.099999999999994</v>
      </c>
    </row>
    <row r="12" spans="1:15" s="19" customFormat="1" ht="94.5" x14ac:dyDescent="0.2">
      <c r="A12" s="25" t="s">
        <v>45</v>
      </c>
      <c r="B12" s="49" t="s">
        <v>71</v>
      </c>
      <c r="C12" s="26"/>
      <c r="D12" s="133" t="s">
        <v>70</v>
      </c>
      <c r="E12" s="134"/>
      <c r="F12" s="66">
        <v>95.42</v>
      </c>
      <c r="G12" s="66">
        <v>95.57</v>
      </c>
      <c r="H12" s="66">
        <v>95.6</v>
      </c>
      <c r="I12" s="66">
        <v>95.83</v>
      </c>
      <c r="J12" s="66">
        <v>95.92</v>
      </c>
      <c r="K12" s="97">
        <v>96.2</v>
      </c>
      <c r="L12" s="107">
        <v>96.48</v>
      </c>
      <c r="M12" s="107">
        <v>96.78</v>
      </c>
      <c r="N12" s="107">
        <v>97.23</v>
      </c>
    </row>
    <row r="13" spans="1:15" s="19" customFormat="1" ht="173.25" x14ac:dyDescent="0.2">
      <c r="A13" s="25" t="s">
        <v>74</v>
      </c>
      <c r="B13" s="89" t="s">
        <v>75</v>
      </c>
      <c r="C13" s="25"/>
      <c r="D13" s="133" t="s">
        <v>70</v>
      </c>
      <c r="E13" s="134"/>
      <c r="F13" s="64">
        <v>100</v>
      </c>
      <c r="G13" s="64">
        <v>100</v>
      </c>
      <c r="H13" s="64">
        <v>100</v>
      </c>
      <c r="I13" s="64">
        <v>100</v>
      </c>
      <c r="J13" s="64">
        <v>100</v>
      </c>
      <c r="K13" s="98">
        <v>100</v>
      </c>
      <c r="L13" s="107">
        <v>100</v>
      </c>
      <c r="M13" s="107">
        <v>100</v>
      </c>
      <c r="N13" s="107">
        <v>100</v>
      </c>
      <c r="O13" s="108"/>
    </row>
    <row r="14" spans="1:15" s="19" customFormat="1" ht="94.5" x14ac:dyDescent="0.2">
      <c r="A14" s="25" t="s">
        <v>76</v>
      </c>
      <c r="B14" s="89" t="s">
        <v>79</v>
      </c>
      <c r="C14" s="25"/>
      <c r="D14" s="133" t="s">
        <v>77</v>
      </c>
      <c r="E14" s="134"/>
      <c r="F14" s="64">
        <v>1</v>
      </c>
      <c r="G14" s="64">
        <v>4</v>
      </c>
      <c r="H14" s="64">
        <v>0</v>
      </c>
      <c r="I14" s="64">
        <v>0</v>
      </c>
      <c r="J14" s="64">
        <v>0</v>
      </c>
      <c r="K14" s="98">
        <v>0</v>
      </c>
      <c r="L14" s="107">
        <v>0</v>
      </c>
      <c r="M14" s="107">
        <v>0</v>
      </c>
      <c r="N14" s="107">
        <v>0</v>
      </c>
    </row>
    <row r="15" spans="1:15" s="19" customFormat="1" ht="78.75" x14ac:dyDescent="0.2">
      <c r="A15" s="25" t="s">
        <v>78</v>
      </c>
      <c r="B15" s="90" t="s">
        <v>80</v>
      </c>
      <c r="C15" s="25"/>
      <c r="D15" s="133" t="s">
        <v>46</v>
      </c>
      <c r="E15" s="134"/>
      <c r="F15" s="64">
        <v>100</v>
      </c>
      <c r="G15" s="64">
        <v>100</v>
      </c>
      <c r="H15" s="64">
        <v>100</v>
      </c>
      <c r="I15" s="64">
        <v>100</v>
      </c>
      <c r="J15" s="64">
        <v>100</v>
      </c>
      <c r="K15" s="98">
        <v>100</v>
      </c>
      <c r="L15" s="107">
        <v>100</v>
      </c>
      <c r="M15" s="107">
        <v>100</v>
      </c>
      <c r="N15" s="107">
        <v>100</v>
      </c>
    </row>
    <row r="16" spans="1:15" s="2" customFormat="1" x14ac:dyDescent="0.25">
      <c r="A16" s="129" t="s">
        <v>12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02"/>
      <c r="M16" s="102"/>
      <c r="N16" s="102"/>
    </row>
    <row r="17" spans="1:14" s="19" customFormat="1" ht="126" x14ac:dyDescent="0.2">
      <c r="A17" s="25" t="s">
        <v>47</v>
      </c>
      <c r="B17" s="49" t="s">
        <v>48</v>
      </c>
      <c r="C17" s="25"/>
      <c r="D17" s="133" t="s">
        <v>46</v>
      </c>
      <c r="E17" s="134"/>
      <c r="F17" s="64">
        <v>85</v>
      </c>
      <c r="G17" s="64">
        <v>93</v>
      </c>
      <c r="H17" s="64">
        <v>94</v>
      </c>
      <c r="I17" s="64">
        <v>95</v>
      </c>
      <c r="J17" s="64">
        <v>96</v>
      </c>
      <c r="K17" s="99">
        <v>97</v>
      </c>
      <c r="L17" s="107">
        <v>98</v>
      </c>
      <c r="M17" s="107">
        <v>98</v>
      </c>
      <c r="N17" s="107">
        <v>98</v>
      </c>
    </row>
    <row r="18" spans="1:14" x14ac:dyDescent="0.25">
      <c r="A18" s="131" t="s">
        <v>31</v>
      </c>
      <c r="B18" s="132"/>
      <c r="C18" s="132"/>
      <c r="D18" s="132"/>
      <c r="E18" s="132"/>
      <c r="F18" s="132"/>
      <c r="G18" s="132"/>
      <c r="H18" s="132"/>
      <c r="I18" s="132"/>
      <c r="J18" s="132"/>
      <c r="K18" s="132"/>
      <c r="L18" s="103"/>
      <c r="M18" s="103"/>
      <c r="N18" s="103"/>
    </row>
    <row r="19" spans="1:14" ht="173.25" x14ac:dyDescent="0.2">
      <c r="A19" s="18" t="s">
        <v>49</v>
      </c>
      <c r="B19" s="81" t="s">
        <v>62</v>
      </c>
      <c r="C19" s="18"/>
      <c r="D19" s="135" t="s">
        <v>46</v>
      </c>
      <c r="E19" s="134"/>
      <c r="F19" s="65">
        <v>68</v>
      </c>
      <c r="G19" s="65">
        <v>69</v>
      </c>
      <c r="H19" s="65">
        <v>70</v>
      </c>
      <c r="I19" s="65">
        <v>71</v>
      </c>
      <c r="J19" s="65">
        <v>72</v>
      </c>
      <c r="K19" s="100">
        <v>74</v>
      </c>
      <c r="L19" s="104">
        <v>74</v>
      </c>
      <c r="M19" s="104">
        <v>75</v>
      </c>
      <c r="N19" s="104">
        <v>75</v>
      </c>
    </row>
    <row r="20" spans="1:14" ht="15.75" customHeight="1" x14ac:dyDescent="0.25">
      <c r="A20" s="129" t="s">
        <v>37</v>
      </c>
      <c r="B20" s="130"/>
      <c r="C20" s="130"/>
      <c r="D20" s="130"/>
      <c r="E20" s="130"/>
      <c r="F20" s="130"/>
      <c r="G20" s="130"/>
      <c r="H20" s="130"/>
      <c r="I20" s="130"/>
      <c r="J20" s="130"/>
      <c r="K20" s="130"/>
      <c r="L20" s="103"/>
      <c r="M20" s="103"/>
      <c r="N20" s="103"/>
    </row>
    <row r="21" spans="1:14" ht="99" customHeight="1" x14ac:dyDescent="0.25">
      <c r="A21" s="25" t="s">
        <v>50</v>
      </c>
      <c r="B21" s="27" t="s">
        <v>51</v>
      </c>
      <c r="C21" s="25"/>
      <c r="D21" s="133" t="s">
        <v>46</v>
      </c>
      <c r="E21" s="134"/>
      <c r="F21" s="64">
        <v>0</v>
      </c>
      <c r="G21" s="64">
        <v>60.5</v>
      </c>
      <c r="H21" s="64">
        <v>80</v>
      </c>
      <c r="I21" s="64">
        <v>85</v>
      </c>
      <c r="J21" s="64">
        <v>88</v>
      </c>
      <c r="K21" s="98">
        <v>90</v>
      </c>
      <c r="L21" s="104">
        <v>90</v>
      </c>
      <c r="M21" s="104">
        <v>90</v>
      </c>
      <c r="N21" s="104">
        <v>90</v>
      </c>
    </row>
    <row r="22" spans="1:14" ht="17.25" customHeight="1" x14ac:dyDescent="0.25">
      <c r="A22" s="129" t="s">
        <v>35</v>
      </c>
      <c r="B22" s="130"/>
      <c r="C22" s="130"/>
      <c r="D22" s="130"/>
      <c r="E22" s="130"/>
      <c r="F22" s="130"/>
      <c r="G22" s="130"/>
      <c r="H22" s="130"/>
      <c r="I22" s="130"/>
      <c r="J22" s="130"/>
      <c r="K22" s="130"/>
      <c r="L22" s="103"/>
      <c r="M22" s="103"/>
      <c r="N22" s="103"/>
    </row>
    <row r="23" spans="1:14" ht="126" customHeight="1" x14ac:dyDescent="0.25">
      <c r="A23" s="25" t="s">
        <v>52</v>
      </c>
      <c r="B23" s="27" t="s">
        <v>100</v>
      </c>
      <c r="C23" s="25"/>
      <c r="D23" s="133" t="s">
        <v>46</v>
      </c>
      <c r="E23" s="134"/>
      <c r="F23" s="84">
        <v>18.8</v>
      </c>
      <c r="G23" s="84">
        <v>19.100000000000001</v>
      </c>
      <c r="H23" s="84">
        <v>19.5</v>
      </c>
      <c r="I23" s="84">
        <v>20</v>
      </c>
      <c r="J23" s="84">
        <v>20.5</v>
      </c>
      <c r="K23" s="101">
        <v>21.6</v>
      </c>
      <c r="L23" s="104">
        <v>21.6</v>
      </c>
      <c r="M23" s="104">
        <v>23.7</v>
      </c>
      <c r="N23" s="104">
        <v>24.8</v>
      </c>
    </row>
    <row r="24" spans="1:14" x14ac:dyDescent="0.25">
      <c r="A24" s="129"/>
      <c r="B24" s="130"/>
      <c r="C24" s="130"/>
      <c r="D24" s="130"/>
      <c r="E24" s="130"/>
      <c r="F24" s="130"/>
      <c r="G24" s="130"/>
      <c r="H24" s="130"/>
      <c r="I24" s="130"/>
      <c r="J24" s="130"/>
      <c r="K24" s="130"/>
      <c r="L24" s="103"/>
      <c r="M24" s="103"/>
      <c r="N24" s="103"/>
    </row>
  </sheetData>
  <mergeCells count="26">
    <mergeCell ref="D11:E11"/>
    <mergeCell ref="D12:E12"/>
    <mergeCell ref="D13:E13"/>
    <mergeCell ref="D14:E14"/>
    <mergeCell ref="D15:E15"/>
    <mergeCell ref="C2:N2"/>
    <mergeCell ref="D10:E10"/>
    <mergeCell ref="D8:E8"/>
    <mergeCell ref="D5:E5"/>
    <mergeCell ref="D6:E7"/>
    <mergeCell ref="A4:N4"/>
    <mergeCell ref="A9:K9"/>
    <mergeCell ref="A6:A7"/>
    <mergeCell ref="B6:B7"/>
    <mergeCell ref="C6:C7"/>
    <mergeCell ref="D3:E3"/>
    <mergeCell ref="F6:N6"/>
    <mergeCell ref="A24:K24"/>
    <mergeCell ref="A20:K20"/>
    <mergeCell ref="A22:K22"/>
    <mergeCell ref="A16:K16"/>
    <mergeCell ref="A18:K18"/>
    <mergeCell ref="D17:E17"/>
    <mergeCell ref="D19:E19"/>
    <mergeCell ref="D21:E21"/>
    <mergeCell ref="D23:E23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96" firstPageNumber="163" fitToHeight="0" orientation="landscape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N48"/>
  <sheetViews>
    <sheetView tabSelected="1" topLeftCell="B1" zoomScale="70" zoomScaleNormal="70" zoomScaleSheetLayoutView="110" workbookViewId="0">
      <selection activeCell="M4" sqref="M4:N5"/>
    </sheetView>
  </sheetViews>
  <sheetFormatPr defaultColWidth="27.28515625" defaultRowHeight="18.75" x14ac:dyDescent="0.3"/>
  <cols>
    <col min="1" max="1" width="0" style="36" hidden="1" customWidth="1"/>
    <col min="2" max="2" width="10.85546875" style="36" customWidth="1"/>
    <col min="3" max="3" width="39.140625" style="36" customWidth="1"/>
    <col min="4" max="4" width="17" style="36" customWidth="1"/>
    <col min="5" max="8" width="16.140625" style="37" customWidth="1"/>
    <col min="9" max="9" width="19.140625" style="37" hidden="1" customWidth="1"/>
    <col min="10" max="11" width="16.140625" style="36" customWidth="1"/>
    <col min="12" max="12" width="19.42578125" style="36" customWidth="1"/>
    <col min="13" max="13" width="14.42578125" style="36" customWidth="1"/>
    <col min="14" max="14" width="19.7109375" style="36" customWidth="1"/>
    <col min="15" max="237" width="9.140625" style="36" customWidth="1"/>
    <col min="238" max="238" width="0" style="36" hidden="1" customWidth="1"/>
    <col min="239" max="239" width="21.7109375" style="36" customWidth="1"/>
    <col min="240" max="240" width="48.140625" style="36" customWidth="1"/>
    <col min="241" max="241" width="29.7109375" style="36" customWidth="1"/>
    <col min="242" max="242" width="11.42578125" style="36" customWidth="1"/>
    <col min="243" max="243" width="7.5703125" style="36" customWidth="1"/>
    <col min="244" max="244" width="11.7109375" style="36" customWidth="1"/>
    <col min="245" max="245" width="7.140625" style="36" customWidth="1"/>
    <col min="246" max="246" width="0" style="36" hidden="1" customWidth="1"/>
    <col min="247" max="248" width="19.140625" style="36" customWidth="1"/>
    <col min="249" max="249" width="20.42578125" style="36" customWidth="1"/>
    <col min="250" max="250" width="20.85546875" style="36" customWidth="1"/>
    <col min="251" max="252" width="22" style="36" customWidth="1"/>
    <col min="253" max="253" width="0" style="36" hidden="1" customWidth="1"/>
    <col min="254" max="16384" width="27.28515625" style="36"/>
  </cols>
  <sheetData>
    <row r="1" spans="1:14" s="30" customFormat="1" ht="58.5" customHeight="1" x14ac:dyDescent="0.3">
      <c r="A1" s="29"/>
      <c r="B1" s="29"/>
      <c r="C1" s="29"/>
      <c r="D1" s="29"/>
      <c r="E1" s="165" t="s">
        <v>124</v>
      </c>
      <c r="F1" s="165"/>
      <c r="G1" s="165"/>
      <c r="H1" s="165"/>
      <c r="I1" s="165"/>
      <c r="J1" s="165"/>
      <c r="K1" s="165"/>
      <c r="L1" s="137"/>
      <c r="M1" s="137"/>
      <c r="N1" s="137"/>
    </row>
    <row r="2" spans="1:14" s="30" customFormat="1" ht="32.25" customHeight="1" x14ac:dyDescent="0.3">
      <c r="A2" s="29"/>
      <c r="B2" s="29"/>
      <c r="C2" s="29"/>
      <c r="D2" s="29"/>
      <c r="E2" s="74"/>
      <c r="F2" s="74"/>
      <c r="G2" s="74"/>
      <c r="H2" s="74"/>
      <c r="I2" s="74"/>
      <c r="J2" s="74"/>
      <c r="K2" s="74"/>
    </row>
    <row r="3" spans="1:14" s="29" customFormat="1" ht="57.75" customHeight="1" x14ac:dyDescent="0.3">
      <c r="B3" s="172" t="s">
        <v>129</v>
      </c>
      <c r="C3" s="172"/>
      <c r="D3" s="172"/>
      <c r="E3" s="172"/>
      <c r="F3" s="172"/>
      <c r="G3" s="172"/>
      <c r="H3" s="172"/>
      <c r="I3" s="172"/>
      <c r="J3" s="172"/>
      <c r="K3" s="172"/>
      <c r="L3" s="163"/>
      <c r="M3" s="163"/>
      <c r="N3" s="163"/>
    </row>
    <row r="4" spans="1:14" s="29" customFormat="1" ht="36.75" customHeight="1" x14ac:dyDescent="0.3">
      <c r="B4" s="185" t="s">
        <v>1</v>
      </c>
      <c r="C4" s="184" t="s">
        <v>2</v>
      </c>
      <c r="D4" s="198" t="s">
        <v>128</v>
      </c>
      <c r="E4" s="178" t="s">
        <v>130</v>
      </c>
      <c r="F4" s="158"/>
      <c r="G4" s="158"/>
      <c r="H4" s="158"/>
      <c r="I4" s="158"/>
      <c r="J4" s="158"/>
      <c r="K4" s="158"/>
      <c r="L4" s="159"/>
      <c r="M4" s="189" t="s">
        <v>131</v>
      </c>
      <c r="N4" s="190"/>
    </row>
    <row r="5" spans="1:14" s="29" customFormat="1" ht="96" customHeight="1" x14ac:dyDescent="0.3">
      <c r="B5" s="185"/>
      <c r="C5" s="184"/>
      <c r="D5" s="198"/>
      <c r="E5" s="162"/>
      <c r="F5" s="163"/>
      <c r="G5" s="163"/>
      <c r="H5" s="163"/>
      <c r="I5" s="163"/>
      <c r="J5" s="163"/>
      <c r="K5" s="163"/>
      <c r="L5" s="164"/>
      <c r="M5" s="191"/>
      <c r="N5" s="192"/>
    </row>
    <row r="6" spans="1:14" s="29" customFormat="1" x14ac:dyDescent="0.3">
      <c r="B6" s="31">
        <v>1</v>
      </c>
      <c r="C6" s="31">
        <v>2</v>
      </c>
      <c r="D6" s="32">
        <v>3</v>
      </c>
      <c r="E6" s="193">
        <v>4</v>
      </c>
      <c r="F6" s="194"/>
      <c r="G6" s="194"/>
      <c r="H6" s="194"/>
      <c r="I6" s="194"/>
      <c r="J6" s="194"/>
      <c r="K6" s="194"/>
      <c r="L6" s="195"/>
      <c r="M6" s="196">
        <v>5</v>
      </c>
      <c r="N6" s="197"/>
    </row>
    <row r="7" spans="1:14" s="29" customFormat="1" x14ac:dyDescent="0.3">
      <c r="B7" s="181" t="s">
        <v>137</v>
      </c>
      <c r="C7" s="184" t="s">
        <v>69</v>
      </c>
      <c r="D7" s="175" t="s">
        <v>46</v>
      </c>
      <c r="E7" s="178"/>
      <c r="F7" s="158"/>
      <c r="G7" s="158"/>
      <c r="H7" s="158"/>
      <c r="I7" s="158"/>
      <c r="J7" s="158"/>
      <c r="K7" s="158"/>
      <c r="L7" s="159"/>
      <c r="M7" s="173" t="s">
        <v>143</v>
      </c>
      <c r="N7" s="159"/>
    </row>
    <row r="8" spans="1:14" s="29" customFormat="1" x14ac:dyDescent="0.3">
      <c r="B8" s="182"/>
      <c r="C8" s="184"/>
      <c r="D8" s="176"/>
      <c r="E8" s="160"/>
      <c r="F8" s="148"/>
      <c r="G8" s="148"/>
      <c r="H8" s="148"/>
      <c r="I8" s="148"/>
      <c r="J8" s="148"/>
      <c r="K8" s="148"/>
      <c r="L8" s="161"/>
      <c r="M8" s="160"/>
      <c r="N8" s="161"/>
    </row>
    <row r="9" spans="1:14" s="29" customFormat="1" x14ac:dyDescent="0.3">
      <c r="B9" s="182"/>
      <c r="C9" s="184"/>
      <c r="D9" s="176"/>
      <c r="E9" s="160"/>
      <c r="F9" s="148"/>
      <c r="G9" s="148"/>
      <c r="H9" s="148"/>
      <c r="I9" s="148"/>
      <c r="J9" s="148"/>
      <c r="K9" s="148"/>
      <c r="L9" s="161"/>
      <c r="M9" s="160"/>
      <c r="N9" s="161"/>
    </row>
    <row r="10" spans="1:14" s="35" customFormat="1" ht="134.25" customHeight="1" x14ac:dyDescent="0.3">
      <c r="A10" s="34"/>
      <c r="B10" s="183"/>
      <c r="C10" s="184"/>
      <c r="D10" s="177"/>
      <c r="E10" s="162"/>
      <c r="F10" s="163"/>
      <c r="G10" s="163"/>
      <c r="H10" s="163"/>
      <c r="I10" s="163"/>
      <c r="J10" s="163"/>
      <c r="K10" s="163"/>
      <c r="L10" s="164"/>
      <c r="M10" s="162"/>
      <c r="N10" s="164"/>
    </row>
    <row r="11" spans="1:14" s="29" customFormat="1" x14ac:dyDescent="0.3">
      <c r="B11" s="181" t="s">
        <v>44</v>
      </c>
      <c r="C11" s="184" t="s">
        <v>72</v>
      </c>
      <c r="D11" s="175" t="s">
        <v>46</v>
      </c>
      <c r="E11" s="179"/>
      <c r="F11" s="158"/>
      <c r="G11" s="158"/>
      <c r="H11" s="158"/>
      <c r="I11" s="158"/>
      <c r="J11" s="158"/>
      <c r="K11" s="158"/>
      <c r="L11" s="159"/>
      <c r="M11" s="174" t="s">
        <v>143</v>
      </c>
      <c r="N11" s="159"/>
    </row>
    <row r="12" spans="1:14" s="29" customFormat="1" x14ac:dyDescent="0.3">
      <c r="B12" s="182"/>
      <c r="C12" s="184"/>
      <c r="D12" s="176"/>
      <c r="E12" s="160"/>
      <c r="F12" s="148"/>
      <c r="G12" s="148"/>
      <c r="H12" s="148"/>
      <c r="I12" s="148"/>
      <c r="J12" s="148"/>
      <c r="K12" s="148"/>
      <c r="L12" s="161"/>
      <c r="M12" s="160"/>
      <c r="N12" s="161"/>
    </row>
    <row r="13" spans="1:14" s="29" customFormat="1" ht="207" customHeight="1" x14ac:dyDescent="0.3">
      <c r="B13" s="183"/>
      <c r="C13" s="184"/>
      <c r="D13" s="177"/>
      <c r="E13" s="162"/>
      <c r="F13" s="163"/>
      <c r="G13" s="163"/>
      <c r="H13" s="163"/>
      <c r="I13" s="163"/>
      <c r="J13" s="163"/>
      <c r="K13" s="163"/>
      <c r="L13" s="164"/>
      <c r="M13" s="162"/>
      <c r="N13" s="164"/>
    </row>
    <row r="14" spans="1:14" s="29" customFormat="1" ht="27" customHeight="1" x14ac:dyDescent="0.3">
      <c r="B14" s="181" t="s">
        <v>45</v>
      </c>
      <c r="C14" s="184" t="s">
        <v>71</v>
      </c>
      <c r="D14" s="175" t="s">
        <v>46</v>
      </c>
      <c r="E14" s="179"/>
      <c r="F14" s="158"/>
      <c r="G14" s="158"/>
      <c r="H14" s="158"/>
      <c r="I14" s="158"/>
      <c r="J14" s="158"/>
      <c r="K14" s="158"/>
      <c r="L14" s="159"/>
      <c r="M14" s="174" t="s">
        <v>143</v>
      </c>
      <c r="N14" s="159"/>
    </row>
    <row r="15" spans="1:14" s="29" customFormat="1" ht="81" customHeight="1" x14ac:dyDescent="0.3">
      <c r="B15" s="182"/>
      <c r="C15" s="184"/>
      <c r="D15" s="176"/>
      <c r="E15" s="160"/>
      <c r="F15" s="148"/>
      <c r="G15" s="148"/>
      <c r="H15" s="148"/>
      <c r="I15" s="148"/>
      <c r="J15" s="148"/>
      <c r="K15" s="148"/>
      <c r="L15" s="161"/>
      <c r="M15" s="160"/>
      <c r="N15" s="161"/>
    </row>
    <row r="16" spans="1:14" s="29" customFormat="1" ht="54" customHeight="1" x14ac:dyDescent="0.3">
      <c r="B16" s="183"/>
      <c r="C16" s="184"/>
      <c r="D16" s="177"/>
      <c r="E16" s="162"/>
      <c r="F16" s="163"/>
      <c r="G16" s="163"/>
      <c r="H16" s="163"/>
      <c r="I16" s="163"/>
      <c r="J16" s="163"/>
      <c r="K16" s="163"/>
      <c r="L16" s="164"/>
      <c r="M16" s="162"/>
      <c r="N16" s="164"/>
    </row>
    <row r="17" spans="2:14" s="29" customFormat="1" x14ac:dyDescent="0.3">
      <c r="B17" s="181" t="s">
        <v>74</v>
      </c>
      <c r="C17" s="184" t="s">
        <v>75</v>
      </c>
      <c r="D17" s="175" t="s">
        <v>46</v>
      </c>
      <c r="E17" s="180"/>
      <c r="F17" s="158"/>
      <c r="G17" s="158"/>
      <c r="H17" s="158"/>
      <c r="I17" s="158"/>
      <c r="J17" s="158"/>
      <c r="K17" s="158"/>
      <c r="L17" s="159"/>
      <c r="M17" s="157" t="s">
        <v>143</v>
      </c>
      <c r="N17" s="159"/>
    </row>
    <row r="18" spans="2:14" s="29" customFormat="1" x14ac:dyDescent="0.3">
      <c r="B18" s="182"/>
      <c r="C18" s="184"/>
      <c r="D18" s="176"/>
      <c r="E18" s="160"/>
      <c r="F18" s="148"/>
      <c r="G18" s="148"/>
      <c r="H18" s="148"/>
      <c r="I18" s="148"/>
      <c r="J18" s="148"/>
      <c r="K18" s="148"/>
      <c r="L18" s="161"/>
      <c r="M18" s="160"/>
      <c r="N18" s="161"/>
    </row>
    <row r="19" spans="2:14" s="29" customFormat="1" ht="204" customHeight="1" x14ac:dyDescent="0.3">
      <c r="B19" s="183"/>
      <c r="C19" s="184"/>
      <c r="D19" s="177"/>
      <c r="E19" s="162"/>
      <c r="F19" s="163"/>
      <c r="G19" s="163"/>
      <c r="H19" s="163"/>
      <c r="I19" s="163"/>
      <c r="J19" s="163"/>
      <c r="K19" s="163"/>
      <c r="L19" s="164"/>
      <c r="M19" s="162"/>
      <c r="N19" s="164"/>
    </row>
    <row r="20" spans="2:14" s="29" customFormat="1" ht="15.75" customHeight="1" x14ac:dyDescent="0.3">
      <c r="B20" s="181" t="s">
        <v>76</v>
      </c>
      <c r="C20" s="184" t="s">
        <v>79</v>
      </c>
      <c r="D20" s="175" t="s">
        <v>77</v>
      </c>
      <c r="E20" s="178"/>
      <c r="F20" s="158"/>
      <c r="G20" s="158"/>
      <c r="H20" s="158"/>
      <c r="I20" s="158"/>
      <c r="J20" s="158"/>
      <c r="K20" s="158"/>
      <c r="L20" s="159"/>
      <c r="M20" s="166" t="s">
        <v>143</v>
      </c>
      <c r="N20" s="167"/>
    </row>
    <row r="21" spans="2:14" s="29" customFormat="1" x14ac:dyDescent="0.3">
      <c r="B21" s="182"/>
      <c r="C21" s="184"/>
      <c r="D21" s="176"/>
      <c r="E21" s="160"/>
      <c r="F21" s="148"/>
      <c r="G21" s="148"/>
      <c r="H21" s="148"/>
      <c r="I21" s="148"/>
      <c r="J21" s="148"/>
      <c r="K21" s="148"/>
      <c r="L21" s="161"/>
      <c r="M21" s="168"/>
      <c r="N21" s="169"/>
    </row>
    <row r="22" spans="2:14" s="29" customFormat="1" ht="86.25" customHeight="1" x14ac:dyDescent="0.3">
      <c r="B22" s="183"/>
      <c r="C22" s="184"/>
      <c r="D22" s="177"/>
      <c r="E22" s="162"/>
      <c r="F22" s="163"/>
      <c r="G22" s="163"/>
      <c r="H22" s="163"/>
      <c r="I22" s="163"/>
      <c r="J22" s="163"/>
      <c r="K22" s="163"/>
      <c r="L22" s="164"/>
      <c r="M22" s="170"/>
      <c r="N22" s="171"/>
    </row>
    <row r="23" spans="2:14" s="29" customFormat="1" ht="15" customHeight="1" x14ac:dyDescent="0.3">
      <c r="B23" s="181" t="s">
        <v>138</v>
      </c>
      <c r="C23" s="186" t="s">
        <v>80</v>
      </c>
      <c r="D23" s="175" t="s">
        <v>46</v>
      </c>
      <c r="E23" s="157"/>
      <c r="F23" s="158"/>
      <c r="G23" s="158"/>
      <c r="H23" s="158"/>
      <c r="I23" s="158"/>
      <c r="J23" s="158"/>
      <c r="K23" s="158"/>
      <c r="L23" s="159"/>
      <c r="M23" s="166" t="s">
        <v>143</v>
      </c>
      <c r="N23" s="167"/>
    </row>
    <row r="24" spans="2:14" s="29" customFormat="1" x14ac:dyDescent="0.3">
      <c r="B24" s="182"/>
      <c r="C24" s="187"/>
      <c r="D24" s="176"/>
      <c r="E24" s="160"/>
      <c r="F24" s="148"/>
      <c r="G24" s="148"/>
      <c r="H24" s="148"/>
      <c r="I24" s="148"/>
      <c r="J24" s="148"/>
      <c r="K24" s="148"/>
      <c r="L24" s="161"/>
      <c r="M24" s="168"/>
      <c r="N24" s="169"/>
    </row>
    <row r="25" spans="2:14" s="29" customFormat="1" ht="121.5" customHeight="1" x14ac:dyDescent="0.3">
      <c r="B25" s="183"/>
      <c r="C25" s="188"/>
      <c r="D25" s="177"/>
      <c r="E25" s="162"/>
      <c r="F25" s="163"/>
      <c r="G25" s="163"/>
      <c r="H25" s="163"/>
      <c r="I25" s="163"/>
      <c r="J25" s="163"/>
      <c r="K25" s="163"/>
      <c r="L25" s="164"/>
      <c r="M25" s="170"/>
      <c r="N25" s="171"/>
    </row>
    <row r="26" spans="2:14" s="29" customFormat="1" x14ac:dyDescent="0.3">
      <c r="B26" s="181" t="s">
        <v>139</v>
      </c>
      <c r="C26" s="186" t="s">
        <v>48</v>
      </c>
      <c r="D26" s="175" t="s">
        <v>46</v>
      </c>
      <c r="E26" s="178"/>
      <c r="F26" s="158"/>
      <c r="G26" s="158"/>
      <c r="H26" s="158"/>
      <c r="I26" s="158"/>
      <c r="J26" s="158"/>
      <c r="K26" s="158"/>
      <c r="L26" s="159"/>
      <c r="M26" s="166" t="s">
        <v>143</v>
      </c>
      <c r="N26" s="167"/>
    </row>
    <row r="27" spans="2:14" s="29" customFormat="1" x14ac:dyDescent="0.3">
      <c r="B27" s="182"/>
      <c r="C27" s="187"/>
      <c r="D27" s="176"/>
      <c r="E27" s="160"/>
      <c r="F27" s="148"/>
      <c r="G27" s="148"/>
      <c r="H27" s="148"/>
      <c r="I27" s="148"/>
      <c r="J27" s="148"/>
      <c r="K27" s="148"/>
      <c r="L27" s="161"/>
      <c r="M27" s="168"/>
      <c r="N27" s="169"/>
    </row>
    <row r="28" spans="2:14" s="29" customFormat="1" ht="126.75" customHeight="1" x14ac:dyDescent="0.3">
      <c r="B28" s="183"/>
      <c r="C28" s="188"/>
      <c r="D28" s="177"/>
      <c r="E28" s="162"/>
      <c r="F28" s="163"/>
      <c r="G28" s="163"/>
      <c r="H28" s="163"/>
      <c r="I28" s="163"/>
      <c r="J28" s="163"/>
      <c r="K28" s="163"/>
      <c r="L28" s="164"/>
      <c r="M28" s="170"/>
      <c r="N28" s="171"/>
    </row>
    <row r="29" spans="2:14" s="29" customFormat="1" x14ac:dyDescent="0.3">
      <c r="B29" s="181" t="s">
        <v>140</v>
      </c>
      <c r="C29" s="186" t="s">
        <v>62</v>
      </c>
      <c r="D29" s="175" t="s">
        <v>46</v>
      </c>
      <c r="E29" s="202"/>
      <c r="F29" s="158"/>
      <c r="G29" s="158"/>
      <c r="H29" s="158"/>
      <c r="I29" s="158"/>
      <c r="J29" s="158"/>
      <c r="K29" s="158"/>
      <c r="L29" s="159"/>
      <c r="M29" s="166" t="s">
        <v>143</v>
      </c>
      <c r="N29" s="167"/>
    </row>
    <row r="30" spans="2:14" s="29" customFormat="1" x14ac:dyDescent="0.3">
      <c r="B30" s="182"/>
      <c r="C30" s="187"/>
      <c r="D30" s="176"/>
      <c r="E30" s="160"/>
      <c r="F30" s="148"/>
      <c r="G30" s="148"/>
      <c r="H30" s="148"/>
      <c r="I30" s="148"/>
      <c r="J30" s="148"/>
      <c r="K30" s="148"/>
      <c r="L30" s="161"/>
      <c r="M30" s="168"/>
      <c r="N30" s="169"/>
    </row>
    <row r="31" spans="2:14" s="29" customFormat="1" ht="325.5" customHeight="1" x14ac:dyDescent="0.3">
      <c r="B31" s="183"/>
      <c r="C31" s="188"/>
      <c r="D31" s="177"/>
      <c r="E31" s="162"/>
      <c r="F31" s="163"/>
      <c r="G31" s="163"/>
      <c r="H31" s="163"/>
      <c r="I31" s="163"/>
      <c r="J31" s="163"/>
      <c r="K31" s="163"/>
      <c r="L31" s="164"/>
      <c r="M31" s="170"/>
      <c r="N31" s="171"/>
    </row>
    <row r="32" spans="2:14" s="29" customFormat="1" x14ac:dyDescent="0.3">
      <c r="B32" s="181" t="s">
        <v>141</v>
      </c>
      <c r="C32" s="186" t="s">
        <v>51</v>
      </c>
      <c r="D32" s="175" t="s">
        <v>46</v>
      </c>
      <c r="E32" s="178"/>
      <c r="F32" s="158"/>
      <c r="G32" s="158"/>
      <c r="H32" s="158"/>
      <c r="I32" s="158"/>
      <c r="J32" s="158"/>
      <c r="K32" s="158"/>
      <c r="L32" s="159"/>
      <c r="M32" s="166" t="s">
        <v>143</v>
      </c>
      <c r="N32" s="167"/>
    </row>
    <row r="33" spans="2:14" s="29" customFormat="1" x14ac:dyDescent="0.3">
      <c r="B33" s="182"/>
      <c r="C33" s="187"/>
      <c r="D33" s="176"/>
      <c r="E33" s="160"/>
      <c r="F33" s="148"/>
      <c r="G33" s="148"/>
      <c r="H33" s="148"/>
      <c r="I33" s="148"/>
      <c r="J33" s="148"/>
      <c r="K33" s="148"/>
      <c r="L33" s="161"/>
      <c r="M33" s="168"/>
      <c r="N33" s="169"/>
    </row>
    <row r="34" spans="2:14" s="29" customFormat="1" ht="309.75" customHeight="1" x14ac:dyDescent="0.3">
      <c r="B34" s="183"/>
      <c r="C34" s="188"/>
      <c r="D34" s="177"/>
      <c r="E34" s="162"/>
      <c r="F34" s="163"/>
      <c r="G34" s="163"/>
      <c r="H34" s="163"/>
      <c r="I34" s="163"/>
      <c r="J34" s="163"/>
      <c r="K34" s="163"/>
      <c r="L34" s="164"/>
      <c r="M34" s="170"/>
      <c r="N34" s="171"/>
    </row>
    <row r="35" spans="2:14" s="29" customFormat="1" ht="114" customHeight="1" x14ac:dyDescent="0.3">
      <c r="B35" s="126" t="s">
        <v>142</v>
      </c>
      <c r="C35" s="25" t="s">
        <v>100</v>
      </c>
      <c r="D35" s="127" t="s">
        <v>46</v>
      </c>
      <c r="E35" s="199"/>
      <c r="F35" s="199"/>
      <c r="G35" s="199"/>
      <c r="H35" s="199"/>
      <c r="I35" s="199"/>
      <c r="J35" s="199"/>
      <c r="K35" s="199"/>
      <c r="L35" s="199"/>
      <c r="M35" s="200" t="s">
        <v>143</v>
      </c>
      <c r="N35" s="201"/>
    </row>
    <row r="41" spans="2:14" ht="16.5" customHeight="1" x14ac:dyDescent="0.3"/>
    <row r="48" spans="2:14" ht="15.75" customHeight="1" x14ac:dyDescent="0.3"/>
  </sheetData>
  <mergeCells count="56">
    <mergeCell ref="E35:L35"/>
    <mergeCell ref="M35:N35"/>
    <mergeCell ref="B26:B28"/>
    <mergeCell ref="C26:C28"/>
    <mergeCell ref="B29:B31"/>
    <mergeCell ref="C29:C31"/>
    <mergeCell ref="B32:B34"/>
    <mergeCell ref="C32:C34"/>
    <mergeCell ref="E29:L31"/>
    <mergeCell ref="E32:L34"/>
    <mergeCell ref="M32:N34"/>
    <mergeCell ref="D32:D34"/>
    <mergeCell ref="M4:N5"/>
    <mergeCell ref="E6:L6"/>
    <mergeCell ref="M6:N6"/>
    <mergeCell ref="D7:D10"/>
    <mergeCell ref="D4:D5"/>
    <mergeCell ref="B7:B10"/>
    <mergeCell ref="C7:C10"/>
    <mergeCell ref="C4:C5"/>
    <mergeCell ref="B4:B5"/>
    <mergeCell ref="E26:L28"/>
    <mergeCell ref="E4:L5"/>
    <mergeCell ref="B23:B25"/>
    <mergeCell ref="C23:C25"/>
    <mergeCell ref="C11:C13"/>
    <mergeCell ref="C14:C16"/>
    <mergeCell ref="B17:B19"/>
    <mergeCell ref="C17:C19"/>
    <mergeCell ref="B14:B16"/>
    <mergeCell ref="B11:B13"/>
    <mergeCell ref="B20:B22"/>
    <mergeCell ref="C20:C22"/>
    <mergeCell ref="D14:D16"/>
    <mergeCell ref="D20:D22"/>
    <mergeCell ref="D17:D19"/>
    <mergeCell ref="E11:L13"/>
    <mergeCell ref="E14:L16"/>
    <mergeCell ref="E17:L19"/>
    <mergeCell ref="E20:L22"/>
    <mergeCell ref="E23:L25"/>
    <mergeCell ref="E1:N1"/>
    <mergeCell ref="M23:N25"/>
    <mergeCell ref="M26:N28"/>
    <mergeCell ref="M29:N31"/>
    <mergeCell ref="B3:N3"/>
    <mergeCell ref="M7:N10"/>
    <mergeCell ref="M11:N13"/>
    <mergeCell ref="M14:N16"/>
    <mergeCell ref="M17:N19"/>
    <mergeCell ref="M20:N22"/>
    <mergeCell ref="D23:D25"/>
    <mergeCell ref="D26:D28"/>
    <mergeCell ref="D29:D31"/>
    <mergeCell ref="E7:L10"/>
    <mergeCell ref="D11:D13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65" firstPageNumber="163" orientation="landscape" r:id="rId1"/>
  <headerFooter scaleWithDoc="0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r:id="rId5">
            <anchor moveWithCells="1">
              <from>
                <xdr:col>3</xdr:col>
                <xdr:colOff>1114425</xdr:colOff>
                <xdr:row>5</xdr:row>
                <xdr:rowOff>228600</xdr:rowOff>
              </from>
              <to>
                <xdr:col>12</xdr:col>
                <xdr:colOff>28575</xdr:colOff>
                <xdr:row>10</xdr:row>
                <xdr:rowOff>0</xdr:rowOff>
              </to>
            </anchor>
          </objectPr>
        </oleObject>
      </mc:Choice>
      <mc:Fallback>
        <oleObject progId="Word.Document.12" shapeId="1025" r:id="rId4"/>
      </mc:Fallback>
    </mc:AlternateContent>
    <mc:AlternateContent xmlns:mc="http://schemas.openxmlformats.org/markup-compatibility/2006">
      <mc:Choice Requires="x14">
        <oleObject progId="Word.Document.12" shapeId="1026" r:id="rId6">
          <objectPr defaultSize="0" r:id="rId7">
            <anchor moveWithCells="1">
              <from>
                <xdr:col>4</xdr:col>
                <xdr:colOff>19050</xdr:colOff>
                <xdr:row>9</xdr:row>
                <xdr:rowOff>1695450</xdr:rowOff>
              </from>
              <to>
                <xdr:col>11</xdr:col>
                <xdr:colOff>1276350</xdr:colOff>
                <xdr:row>12</xdr:row>
                <xdr:rowOff>2609850</xdr:rowOff>
              </to>
            </anchor>
          </objectPr>
        </oleObject>
      </mc:Choice>
      <mc:Fallback>
        <oleObject progId="Word.Document.12" shapeId="1026" r:id="rId6"/>
      </mc:Fallback>
    </mc:AlternateContent>
    <mc:AlternateContent xmlns:mc="http://schemas.openxmlformats.org/markup-compatibility/2006">
      <mc:Choice Requires="x14">
        <oleObject progId="Word.Document.12" shapeId="1027" r:id="rId8">
          <objectPr defaultSize="0" r:id="rId9">
            <anchor moveWithCells="1">
              <from>
                <xdr:col>4</xdr:col>
                <xdr:colOff>0</xdr:colOff>
                <xdr:row>25</xdr:row>
                <xdr:rowOff>9525</xdr:rowOff>
              </from>
              <to>
                <xdr:col>12</xdr:col>
                <xdr:colOff>0</xdr:colOff>
                <xdr:row>28</xdr:row>
                <xdr:rowOff>9525</xdr:rowOff>
              </to>
            </anchor>
          </objectPr>
        </oleObject>
      </mc:Choice>
      <mc:Fallback>
        <oleObject progId="Word.Document.12" shapeId="1027" r:id="rId8"/>
      </mc:Fallback>
    </mc:AlternateContent>
    <mc:AlternateContent xmlns:mc="http://schemas.openxmlformats.org/markup-compatibility/2006">
      <mc:Choice Requires="x14">
        <oleObject progId="Word.Document.12" shapeId="1028" r:id="rId10">
          <objectPr defaultSize="0" r:id="rId11">
            <anchor moveWithCells="1">
              <from>
                <xdr:col>4</xdr:col>
                <xdr:colOff>0</xdr:colOff>
                <xdr:row>28</xdr:row>
                <xdr:rowOff>0</xdr:rowOff>
              </from>
              <to>
                <xdr:col>12</xdr:col>
                <xdr:colOff>19050</xdr:colOff>
                <xdr:row>31</xdr:row>
                <xdr:rowOff>9525</xdr:rowOff>
              </to>
            </anchor>
          </objectPr>
        </oleObject>
      </mc:Choice>
      <mc:Fallback>
        <oleObject progId="Word.Document.12" shapeId="1028" r:id="rId10"/>
      </mc:Fallback>
    </mc:AlternateContent>
    <mc:AlternateContent xmlns:mc="http://schemas.openxmlformats.org/markup-compatibility/2006">
      <mc:Choice Requires="x14">
        <oleObject progId="Word.Document.12" shapeId="1029" r:id="rId12">
          <objectPr defaultSize="0" r:id="rId13">
            <anchor moveWithCells="1">
              <from>
                <xdr:col>4</xdr:col>
                <xdr:colOff>0</xdr:colOff>
                <xdr:row>31</xdr:row>
                <xdr:rowOff>0</xdr:rowOff>
              </from>
              <to>
                <xdr:col>12</xdr:col>
                <xdr:colOff>28575</xdr:colOff>
                <xdr:row>34</xdr:row>
                <xdr:rowOff>9525</xdr:rowOff>
              </to>
            </anchor>
          </objectPr>
        </oleObject>
      </mc:Choice>
      <mc:Fallback>
        <oleObject progId="Word.Document.12" shapeId="1029" r:id="rId12"/>
      </mc:Fallback>
    </mc:AlternateContent>
    <mc:AlternateContent xmlns:mc="http://schemas.openxmlformats.org/markup-compatibility/2006">
      <mc:Choice Requires="x14">
        <oleObject progId="Word.Document.12" shapeId="1030" r:id="rId14">
          <objectPr defaultSize="0" autoPict="0" r:id="rId15">
            <anchor moveWithCells="1">
              <from>
                <xdr:col>4</xdr:col>
                <xdr:colOff>0</xdr:colOff>
                <xdr:row>17</xdr:row>
                <xdr:rowOff>200025</xdr:rowOff>
              </from>
              <to>
                <xdr:col>12</xdr:col>
                <xdr:colOff>0</xdr:colOff>
                <xdr:row>18</xdr:row>
                <xdr:rowOff>1333500</xdr:rowOff>
              </to>
            </anchor>
          </objectPr>
        </oleObject>
      </mc:Choice>
      <mc:Fallback>
        <oleObject progId="Word.Document.12" shapeId="1030" r:id="rId14"/>
      </mc:Fallback>
    </mc:AlternateContent>
    <mc:AlternateContent xmlns:mc="http://schemas.openxmlformats.org/markup-compatibility/2006">
      <mc:Choice Requires="x14">
        <oleObject progId="Word.Document.12" shapeId="1031" r:id="rId16">
          <objectPr defaultSize="0" autoPict="0" r:id="rId17">
            <anchor moveWithCells="1">
              <from>
                <xdr:col>4</xdr:col>
                <xdr:colOff>0</xdr:colOff>
                <xdr:row>16</xdr:row>
                <xdr:rowOff>0</xdr:rowOff>
              </from>
              <to>
                <xdr:col>12</xdr:col>
                <xdr:colOff>19050</xdr:colOff>
                <xdr:row>18</xdr:row>
                <xdr:rowOff>2571750</xdr:rowOff>
              </to>
            </anchor>
          </objectPr>
        </oleObject>
      </mc:Choice>
      <mc:Fallback>
        <oleObject progId="Word.Document.12" shapeId="1031" r:id="rId16"/>
      </mc:Fallback>
    </mc:AlternateContent>
    <mc:AlternateContent xmlns:mc="http://schemas.openxmlformats.org/markup-compatibility/2006">
      <mc:Choice Requires="x14">
        <oleObject progId="Word.Document.12" shapeId="1033" r:id="rId18">
          <objectPr defaultSize="0" autoPict="0" r:id="rId19">
            <anchor moveWithCells="1">
              <from>
                <xdr:col>4</xdr:col>
                <xdr:colOff>0</xdr:colOff>
                <xdr:row>22</xdr:row>
                <xdr:rowOff>0</xdr:rowOff>
              </from>
              <to>
                <xdr:col>12</xdr:col>
                <xdr:colOff>9525</xdr:colOff>
                <xdr:row>25</xdr:row>
                <xdr:rowOff>28575</xdr:rowOff>
              </to>
            </anchor>
          </objectPr>
        </oleObject>
      </mc:Choice>
      <mc:Fallback>
        <oleObject progId="Word.Document.12" shapeId="1033" r:id="rId18"/>
      </mc:Fallback>
    </mc:AlternateContent>
    <mc:AlternateContent xmlns:mc="http://schemas.openxmlformats.org/markup-compatibility/2006">
      <mc:Choice Requires="x14">
        <oleObject progId="Word.Document.12" shapeId="1034" r:id="rId20">
          <objectPr defaultSize="0" autoPict="0" r:id="rId21">
            <anchor moveWithCells="1">
              <from>
                <xdr:col>4</xdr:col>
                <xdr:colOff>0</xdr:colOff>
                <xdr:row>19</xdr:row>
                <xdr:rowOff>0</xdr:rowOff>
              </from>
              <to>
                <xdr:col>12</xdr:col>
                <xdr:colOff>19050</xdr:colOff>
                <xdr:row>22</xdr:row>
                <xdr:rowOff>38100</xdr:rowOff>
              </to>
            </anchor>
          </objectPr>
        </oleObject>
      </mc:Choice>
      <mc:Fallback>
        <oleObject progId="Word.Document.12" shapeId="1034" r:id="rId20"/>
      </mc:Fallback>
    </mc:AlternateContent>
    <mc:AlternateContent xmlns:mc="http://schemas.openxmlformats.org/markup-compatibility/2006">
      <mc:Choice Requires="x14">
        <oleObject progId="Word.Document.12" shapeId="1035" r:id="rId22">
          <objectPr defaultSize="0" r:id="rId23">
            <anchor moveWithCells="1">
              <from>
                <xdr:col>4</xdr:col>
                <xdr:colOff>0</xdr:colOff>
                <xdr:row>34</xdr:row>
                <xdr:rowOff>0</xdr:rowOff>
              </from>
              <to>
                <xdr:col>12</xdr:col>
                <xdr:colOff>76200</xdr:colOff>
                <xdr:row>34</xdr:row>
                <xdr:rowOff>1419225</xdr:rowOff>
              </to>
            </anchor>
          </objectPr>
        </oleObject>
      </mc:Choice>
      <mc:Fallback>
        <oleObject progId="Word.Document.12" shapeId="1035" r:id="rId22"/>
      </mc:Fallback>
    </mc:AlternateContent>
    <mc:AlternateContent xmlns:mc="http://schemas.openxmlformats.org/markup-compatibility/2006">
      <mc:Choice Requires="x14">
        <oleObject progId="Word.Document.12" shapeId="1036" r:id="rId24">
          <objectPr defaultSize="0" autoPict="0" r:id="rId25">
            <anchor moveWithCells="1">
              <from>
                <xdr:col>3</xdr:col>
                <xdr:colOff>1133475</xdr:colOff>
                <xdr:row>13</xdr:row>
                <xdr:rowOff>0</xdr:rowOff>
              </from>
              <to>
                <xdr:col>11</xdr:col>
                <xdr:colOff>1276350</xdr:colOff>
                <xdr:row>16</xdr:row>
                <xdr:rowOff>0</xdr:rowOff>
              </to>
            </anchor>
          </objectPr>
        </oleObject>
      </mc:Choice>
      <mc:Fallback>
        <oleObject progId="Word.Document.12" shapeId="1036" r:id="rId2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Q170"/>
  <sheetViews>
    <sheetView topLeftCell="A123" zoomScale="80" zoomScaleNormal="80" zoomScaleSheetLayoutView="85" workbookViewId="0">
      <selection activeCell="D171" sqref="D171"/>
    </sheetView>
  </sheetViews>
  <sheetFormatPr defaultRowHeight="12.75" x14ac:dyDescent="0.2"/>
  <cols>
    <col min="1" max="1" width="22.28515625" customWidth="1"/>
    <col min="2" max="2" width="26.140625" customWidth="1"/>
    <col min="3" max="3" width="21.7109375" customWidth="1"/>
    <col min="4" max="4" width="12.140625" customWidth="1"/>
    <col min="5" max="10" width="16.140625" customWidth="1"/>
    <col min="11" max="11" width="14.5703125" customWidth="1"/>
    <col min="12" max="12" width="13.85546875" customWidth="1"/>
    <col min="13" max="13" width="16.42578125" customWidth="1"/>
  </cols>
  <sheetData>
    <row r="1" spans="1:13" ht="81.75" customHeight="1" x14ac:dyDescent="0.25">
      <c r="B1" s="1"/>
      <c r="C1" s="1"/>
      <c r="D1" s="1"/>
      <c r="E1" s="75"/>
      <c r="F1" s="76"/>
      <c r="G1" s="76"/>
      <c r="H1" s="210" t="s">
        <v>132</v>
      </c>
      <c r="I1" s="210"/>
      <c r="J1" s="210"/>
    </row>
    <row r="2" spans="1:13" ht="14.25" customHeight="1" x14ac:dyDescent="0.25">
      <c r="A2" s="5"/>
      <c r="B2" s="9"/>
      <c r="C2" s="10"/>
      <c r="D2" s="10"/>
      <c r="E2" s="10"/>
      <c r="F2" s="10"/>
      <c r="G2" s="10"/>
      <c r="H2" s="1"/>
    </row>
    <row r="3" spans="1:13" s="2" customFormat="1" ht="54" customHeight="1" x14ac:dyDescent="0.2">
      <c r="A3" s="228" t="s">
        <v>133</v>
      </c>
      <c r="B3" s="228"/>
      <c r="C3" s="228"/>
      <c r="D3" s="228"/>
      <c r="E3" s="228"/>
      <c r="F3" s="228"/>
      <c r="G3" s="228"/>
      <c r="H3" s="228"/>
      <c r="I3" s="228"/>
      <c r="J3" s="228"/>
    </row>
    <row r="4" spans="1:13" x14ac:dyDescent="0.2">
      <c r="A4" s="4"/>
      <c r="B4" s="6"/>
      <c r="C4" s="3"/>
      <c r="D4" s="3"/>
      <c r="E4" s="3"/>
      <c r="F4" s="3"/>
      <c r="G4" s="3"/>
      <c r="H4" s="3"/>
    </row>
    <row r="5" spans="1:13" s="15" customFormat="1" ht="25.15" customHeight="1" x14ac:dyDescent="0.2">
      <c r="A5" s="221" t="s">
        <v>3</v>
      </c>
      <c r="B5" s="226" t="s">
        <v>15</v>
      </c>
      <c r="C5" s="214" t="s">
        <v>8</v>
      </c>
      <c r="D5" s="149" t="s">
        <v>73</v>
      </c>
      <c r="E5" s="230" t="s">
        <v>23</v>
      </c>
      <c r="F5" s="231"/>
      <c r="G5" s="231"/>
      <c r="H5" s="231"/>
      <c r="I5" s="231"/>
      <c r="J5" s="231"/>
      <c r="K5" s="194"/>
      <c r="L5" s="194"/>
      <c r="M5" s="195"/>
    </row>
    <row r="6" spans="1:13" s="2" customFormat="1" ht="73.150000000000006" customHeight="1" x14ac:dyDescent="0.2">
      <c r="A6" s="221"/>
      <c r="B6" s="226"/>
      <c r="C6" s="214"/>
      <c r="D6" s="177"/>
      <c r="E6" s="45" t="s">
        <v>63</v>
      </c>
      <c r="F6" s="45" t="s">
        <v>64</v>
      </c>
      <c r="G6" s="44" t="s">
        <v>65</v>
      </c>
      <c r="H6" s="43" t="s">
        <v>66</v>
      </c>
      <c r="I6" s="43" t="s">
        <v>67</v>
      </c>
      <c r="J6" s="105" t="s">
        <v>68</v>
      </c>
      <c r="K6" s="106" t="s">
        <v>118</v>
      </c>
      <c r="L6" s="117" t="s">
        <v>125</v>
      </c>
      <c r="M6" s="117" t="s">
        <v>126</v>
      </c>
    </row>
    <row r="7" spans="1:13" s="8" customFormat="1" ht="18.75" x14ac:dyDescent="0.2">
      <c r="A7" s="21">
        <v>1</v>
      </c>
      <c r="B7" s="21">
        <v>2</v>
      </c>
      <c r="C7" s="21">
        <v>3</v>
      </c>
      <c r="D7" s="86"/>
      <c r="E7" s="33">
        <v>4</v>
      </c>
      <c r="F7" s="33">
        <v>5</v>
      </c>
      <c r="G7" s="33">
        <v>6</v>
      </c>
      <c r="H7" s="33">
        <v>7</v>
      </c>
      <c r="I7" s="33">
        <v>8</v>
      </c>
      <c r="J7" s="109">
        <v>9</v>
      </c>
      <c r="K7" s="106">
        <v>10</v>
      </c>
      <c r="L7" s="117">
        <v>11</v>
      </c>
      <c r="M7" s="117">
        <v>12</v>
      </c>
    </row>
    <row r="8" spans="1:13" s="2" customFormat="1" ht="15.75" x14ac:dyDescent="0.25">
      <c r="A8" s="222" t="s">
        <v>16</v>
      </c>
      <c r="B8" s="224" t="s">
        <v>134</v>
      </c>
      <c r="C8" s="16" t="s">
        <v>7</v>
      </c>
      <c r="D8" s="87">
        <f t="shared" ref="D8:D14" si="0">E8+F8+G8+H8+I8+J8+K8+L8+M8</f>
        <v>2950250.9800000004</v>
      </c>
      <c r="E8" s="61">
        <f t="shared" ref="E8:M8" si="1">E16+E136+E143+E150+E157+E164</f>
        <v>265868.90000000002</v>
      </c>
      <c r="F8" s="61">
        <f t="shared" si="1"/>
        <v>405399.9</v>
      </c>
      <c r="G8" s="61">
        <f t="shared" si="1"/>
        <v>613170.4</v>
      </c>
      <c r="H8" s="61">
        <f t="shared" si="1"/>
        <v>424436.69999999995</v>
      </c>
      <c r="I8" s="61">
        <f t="shared" si="1"/>
        <v>384093.49999999994</v>
      </c>
      <c r="J8" s="110">
        <f t="shared" si="1"/>
        <v>335739</v>
      </c>
      <c r="K8" s="61">
        <f t="shared" si="1"/>
        <v>358055.50000000006</v>
      </c>
      <c r="L8" s="61">
        <f t="shared" si="1"/>
        <v>80854.040000000008</v>
      </c>
      <c r="M8" s="61">
        <f t="shared" si="1"/>
        <v>82633.040000000008</v>
      </c>
    </row>
    <row r="9" spans="1:13" s="2" customFormat="1" ht="15.75" x14ac:dyDescent="0.25">
      <c r="A9" s="222"/>
      <c r="B9" s="224"/>
      <c r="C9" s="11" t="s">
        <v>9</v>
      </c>
      <c r="D9" s="87">
        <f t="shared" si="0"/>
        <v>345013.6999999999</v>
      </c>
      <c r="E9" s="61">
        <f t="shared" ref="E9:M9" si="2">E17+E137+E144+E151+E158+E165</f>
        <v>9560.6</v>
      </c>
      <c r="F9" s="61">
        <f t="shared" si="2"/>
        <v>101278.7</v>
      </c>
      <c r="G9" s="61">
        <f t="shared" si="2"/>
        <v>136776.79999999999</v>
      </c>
      <c r="H9" s="61">
        <f t="shared" si="2"/>
        <v>18041.7</v>
      </c>
      <c r="I9" s="61">
        <f t="shared" si="2"/>
        <v>16041.5</v>
      </c>
      <c r="J9" s="110">
        <f t="shared" si="2"/>
        <v>15828.6</v>
      </c>
      <c r="K9" s="61">
        <f t="shared" si="2"/>
        <v>15828.6</v>
      </c>
      <c r="L9" s="61">
        <f t="shared" si="2"/>
        <v>15828.6</v>
      </c>
      <c r="M9" s="61">
        <f t="shared" si="2"/>
        <v>15828.6</v>
      </c>
    </row>
    <row r="10" spans="1:13" s="2" customFormat="1" ht="15.75" x14ac:dyDescent="0.25">
      <c r="A10" s="222"/>
      <c r="B10" s="224"/>
      <c r="C10" s="12" t="s">
        <v>4</v>
      </c>
      <c r="D10" s="87">
        <f t="shared" si="0"/>
        <v>1650462.5999999999</v>
      </c>
      <c r="E10" s="61">
        <f t="shared" ref="E10:M10" si="3">E18+E138+E145+E152+E159+E166</f>
        <v>175765.1</v>
      </c>
      <c r="F10" s="61">
        <f t="shared" si="3"/>
        <v>249698.1</v>
      </c>
      <c r="G10" s="61">
        <f t="shared" si="3"/>
        <v>217031.4</v>
      </c>
      <c r="H10" s="61">
        <f t="shared" si="3"/>
        <v>234766.39999999997</v>
      </c>
      <c r="I10" s="61">
        <f t="shared" si="3"/>
        <v>230201.50000000003</v>
      </c>
      <c r="J10" s="110">
        <f t="shared" si="3"/>
        <v>243765.1</v>
      </c>
      <c r="K10" s="61">
        <f t="shared" si="3"/>
        <v>259734.19999999998</v>
      </c>
      <c r="L10" s="61">
        <f t="shared" si="3"/>
        <v>19750.400000000001</v>
      </c>
      <c r="M10" s="61">
        <f t="shared" si="3"/>
        <v>19750.400000000001</v>
      </c>
    </row>
    <row r="11" spans="1:13" ht="15.75" x14ac:dyDescent="0.25">
      <c r="A11" s="222"/>
      <c r="B11" s="224"/>
      <c r="C11" s="12" t="s">
        <v>5</v>
      </c>
      <c r="D11" s="87">
        <f t="shared" si="0"/>
        <v>954774.68000000017</v>
      </c>
      <c r="E11" s="61">
        <f t="shared" ref="E11:M11" si="4">E19+E139+E146+E153+E160+E167</f>
        <v>80543.199999999997</v>
      </c>
      <c r="F11" s="61">
        <f t="shared" si="4"/>
        <v>54423.099999999991</v>
      </c>
      <c r="G11" s="61">
        <f t="shared" si="4"/>
        <v>259362.19999999998</v>
      </c>
      <c r="H11" s="61">
        <f t="shared" si="4"/>
        <v>171628.60000000003</v>
      </c>
      <c r="I11" s="61">
        <f t="shared" si="4"/>
        <v>137850.5</v>
      </c>
      <c r="J11" s="110">
        <f t="shared" si="4"/>
        <v>76145.3</v>
      </c>
      <c r="K11" s="61">
        <f t="shared" si="4"/>
        <v>82492.7</v>
      </c>
      <c r="L11" s="61">
        <f t="shared" si="4"/>
        <v>45275.040000000001</v>
      </c>
      <c r="M11" s="61">
        <f t="shared" si="4"/>
        <v>47054.04</v>
      </c>
    </row>
    <row r="12" spans="1:13" ht="15.75" x14ac:dyDescent="0.25">
      <c r="A12" s="222"/>
      <c r="B12" s="224"/>
      <c r="C12" s="13" t="s">
        <v>24</v>
      </c>
      <c r="D12" s="87">
        <f t="shared" si="0"/>
        <v>0</v>
      </c>
      <c r="E12" s="61">
        <f t="shared" ref="E12:M12" si="5">E20+E140+E147+E154+E161+E168</f>
        <v>0</v>
      </c>
      <c r="F12" s="61">
        <f t="shared" si="5"/>
        <v>0</v>
      </c>
      <c r="G12" s="61">
        <f t="shared" si="5"/>
        <v>0</v>
      </c>
      <c r="H12" s="61">
        <f t="shared" si="5"/>
        <v>0</v>
      </c>
      <c r="I12" s="61">
        <f t="shared" si="5"/>
        <v>0</v>
      </c>
      <c r="J12" s="110">
        <f t="shared" si="5"/>
        <v>0</v>
      </c>
      <c r="K12" s="61">
        <f t="shared" si="5"/>
        <v>0</v>
      </c>
      <c r="L12" s="61">
        <f t="shared" si="5"/>
        <v>0</v>
      </c>
      <c r="M12" s="61">
        <f t="shared" si="5"/>
        <v>0</v>
      </c>
    </row>
    <row r="13" spans="1:13" s="2" customFormat="1" ht="15.75" x14ac:dyDescent="0.25">
      <c r="A13" s="222"/>
      <c r="B13" s="224"/>
      <c r="C13" s="12" t="s">
        <v>6</v>
      </c>
      <c r="D13" s="87">
        <f t="shared" si="0"/>
        <v>0</v>
      </c>
      <c r="E13" s="61">
        <f t="shared" ref="E13:M13" si="6">E21+E141+E148+E155+E162+E169</f>
        <v>0</v>
      </c>
      <c r="F13" s="61">
        <f t="shared" si="6"/>
        <v>0</v>
      </c>
      <c r="G13" s="61">
        <f t="shared" si="6"/>
        <v>0</v>
      </c>
      <c r="H13" s="61">
        <f t="shared" si="6"/>
        <v>0</v>
      </c>
      <c r="I13" s="61">
        <f t="shared" si="6"/>
        <v>0</v>
      </c>
      <c r="J13" s="110">
        <f t="shared" si="6"/>
        <v>0</v>
      </c>
      <c r="K13" s="61">
        <f t="shared" si="6"/>
        <v>0</v>
      </c>
      <c r="L13" s="61">
        <f t="shared" si="6"/>
        <v>0</v>
      </c>
      <c r="M13" s="61">
        <f t="shared" si="6"/>
        <v>0</v>
      </c>
    </row>
    <row r="14" spans="1:13" s="2" customFormat="1" ht="15.75" x14ac:dyDescent="0.25">
      <c r="A14" s="223"/>
      <c r="B14" s="225"/>
      <c r="C14" s="12" t="s">
        <v>10</v>
      </c>
      <c r="D14" s="87">
        <f t="shared" si="0"/>
        <v>0</v>
      </c>
      <c r="E14" s="61">
        <f t="shared" ref="E14:M14" si="7">E22+E142+E149+E156+E163+E170</f>
        <v>0</v>
      </c>
      <c r="F14" s="61">
        <f t="shared" si="7"/>
        <v>0</v>
      </c>
      <c r="G14" s="61">
        <f t="shared" si="7"/>
        <v>0</v>
      </c>
      <c r="H14" s="61">
        <f t="shared" si="7"/>
        <v>0</v>
      </c>
      <c r="I14" s="61">
        <f t="shared" si="7"/>
        <v>0</v>
      </c>
      <c r="J14" s="110">
        <f t="shared" si="7"/>
        <v>0</v>
      </c>
      <c r="K14" s="61">
        <f t="shared" si="7"/>
        <v>0</v>
      </c>
      <c r="L14" s="61">
        <f t="shared" si="7"/>
        <v>0</v>
      </c>
      <c r="M14" s="61">
        <f t="shared" si="7"/>
        <v>0</v>
      </c>
    </row>
    <row r="15" spans="1:13" s="2" customFormat="1" ht="15.75" x14ac:dyDescent="0.25">
      <c r="A15" s="41" t="s">
        <v>0</v>
      </c>
      <c r="B15" s="22"/>
      <c r="C15" s="12"/>
      <c r="D15" s="27"/>
      <c r="E15" s="67"/>
      <c r="F15" s="67"/>
      <c r="G15" s="67"/>
      <c r="H15" s="67"/>
      <c r="I15" s="70"/>
      <c r="J15" s="111"/>
      <c r="K15" s="102"/>
      <c r="L15" s="102"/>
      <c r="M15" s="102"/>
    </row>
    <row r="16" spans="1:13" s="2" customFormat="1" ht="15.75" x14ac:dyDescent="0.25">
      <c r="A16" s="215" t="s">
        <v>11</v>
      </c>
      <c r="B16" s="209" t="s">
        <v>27</v>
      </c>
      <c r="C16" s="16" t="s">
        <v>7</v>
      </c>
      <c r="D16" s="87">
        <f t="shared" ref="D16:D22" si="8">E16+F16+G16+H16+I16+J16+K16+L16+M16</f>
        <v>2447542.6</v>
      </c>
      <c r="E16" s="61">
        <f t="shared" ref="E16:M22" si="9">E24+E31</f>
        <v>230250.3</v>
      </c>
      <c r="F16" s="61">
        <f t="shared" si="9"/>
        <v>365058.7</v>
      </c>
      <c r="G16" s="61">
        <f t="shared" si="9"/>
        <v>561091.19999999995</v>
      </c>
      <c r="H16" s="61">
        <f t="shared" si="9"/>
        <v>367830.19999999995</v>
      </c>
      <c r="I16" s="61">
        <f t="shared" si="9"/>
        <v>322057.69999999995</v>
      </c>
      <c r="J16" s="110">
        <f t="shared" si="9"/>
        <v>274825.90000000002</v>
      </c>
      <c r="K16" s="61">
        <f t="shared" si="9"/>
        <v>294771.40000000002</v>
      </c>
      <c r="L16" s="61">
        <f t="shared" si="9"/>
        <v>15828.6</v>
      </c>
      <c r="M16" s="61">
        <f t="shared" si="9"/>
        <v>15828.6</v>
      </c>
    </row>
    <row r="17" spans="1:17" ht="15.75" x14ac:dyDescent="0.25">
      <c r="A17" s="216"/>
      <c r="B17" s="218"/>
      <c r="C17" s="11" t="s">
        <v>9</v>
      </c>
      <c r="D17" s="87">
        <f t="shared" si="8"/>
        <v>344463.1999999999</v>
      </c>
      <c r="E17" s="61">
        <f t="shared" si="9"/>
        <v>9315</v>
      </c>
      <c r="F17" s="61">
        <f t="shared" si="9"/>
        <v>100973.8</v>
      </c>
      <c r="G17" s="61">
        <f t="shared" si="9"/>
        <v>136776.79999999999</v>
      </c>
      <c r="H17" s="61">
        <f t="shared" si="9"/>
        <v>18041.7</v>
      </c>
      <c r="I17" s="61">
        <f t="shared" si="9"/>
        <v>16041.5</v>
      </c>
      <c r="J17" s="110">
        <f t="shared" si="9"/>
        <v>15828.6</v>
      </c>
      <c r="K17" s="61">
        <f t="shared" ref="K17:M17" si="10">K25+K32</f>
        <v>15828.6</v>
      </c>
      <c r="L17" s="61">
        <f t="shared" si="10"/>
        <v>15828.6</v>
      </c>
      <c r="M17" s="61">
        <f t="shared" si="10"/>
        <v>15828.6</v>
      </c>
    </row>
    <row r="18" spans="1:17" ht="15.75" x14ac:dyDescent="0.25">
      <c r="A18" s="216"/>
      <c r="B18" s="218"/>
      <c r="C18" s="12" t="s">
        <v>4</v>
      </c>
      <c r="D18" s="87">
        <f t="shared" si="8"/>
        <v>1497754.7000000002</v>
      </c>
      <c r="E18" s="61">
        <f t="shared" si="9"/>
        <v>162534.80000000002</v>
      </c>
      <c r="F18" s="61">
        <f t="shared" si="9"/>
        <v>235710.1</v>
      </c>
      <c r="G18" s="61">
        <f t="shared" si="9"/>
        <v>203349.4</v>
      </c>
      <c r="H18" s="61">
        <f t="shared" si="9"/>
        <v>219448.59999999998</v>
      </c>
      <c r="I18" s="61">
        <f t="shared" si="9"/>
        <v>211953.90000000002</v>
      </c>
      <c r="J18" s="110">
        <f t="shared" si="9"/>
        <v>224774.1</v>
      </c>
      <c r="K18" s="61">
        <f t="shared" ref="K18:M18" si="11">K26+K33</f>
        <v>239983.8</v>
      </c>
      <c r="L18" s="61">
        <f t="shared" si="11"/>
        <v>0</v>
      </c>
      <c r="M18" s="61">
        <f t="shared" si="11"/>
        <v>0</v>
      </c>
    </row>
    <row r="19" spans="1:17" ht="15.75" x14ac:dyDescent="0.25">
      <c r="A19" s="216"/>
      <c r="B19" s="218"/>
      <c r="C19" s="12" t="s">
        <v>5</v>
      </c>
      <c r="D19" s="87">
        <f t="shared" si="8"/>
        <v>605324.69999999995</v>
      </c>
      <c r="E19" s="61">
        <f t="shared" si="9"/>
        <v>58400.5</v>
      </c>
      <c r="F19" s="61">
        <f t="shared" si="9"/>
        <v>28374.799999999999</v>
      </c>
      <c r="G19" s="61">
        <f t="shared" si="9"/>
        <v>220965</v>
      </c>
      <c r="H19" s="61">
        <f t="shared" si="9"/>
        <v>130339.90000000001</v>
      </c>
      <c r="I19" s="61">
        <f t="shared" si="9"/>
        <v>94062.299999999988</v>
      </c>
      <c r="J19" s="110">
        <f t="shared" si="9"/>
        <v>34223.199999999997</v>
      </c>
      <c r="K19" s="61">
        <f t="shared" ref="K19:M19" si="12">K27+K34</f>
        <v>38959</v>
      </c>
      <c r="L19" s="61">
        <f t="shared" si="12"/>
        <v>0</v>
      </c>
      <c r="M19" s="61">
        <f t="shared" si="12"/>
        <v>0</v>
      </c>
    </row>
    <row r="20" spans="1:17" ht="15.75" x14ac:dyDescent="0.25">
      <c r="A20" s="216"/>
      <c r="B20" s="218"/>
      <c r="C20" s="13" t="s">
        <v>24</v>
      </c>
      <c r="D20" s="87">
        <f t="shared" si="8"/>
        <v>0</v>
      </c>
      <c r="E20" s="61">
        <f t="shared" si="9"/>
        <v>0</v>
      </c>
      <c r="F20" s="61">
        <f t="shared" si="9"/>
        <v>0</v>
      </c>
      <c r="G20" s="61">
        <f t="shared" si="9"/>
        <v>0</v>
      </c>
      <c r="H20" s="61">
        <f t="shared" si="9"/>
        <v>0</v>
      </c>
      <c r="I20" s="61">
        <f t="shared" si="9"/>
        <v>0</v>
      </c>
      <c r="J20" s="110">
        <f t="shared" si="9"/>
        <v>0</v>
      </c>
      <c r="K20" s="61">
        <f t="shared" ref="K20:M20" si="13">K28+K35</f>
        <v>0</v>
      </c>
      <c r="L20" s="61">
        <f t="shared" si="13"/>
        <v>0</v>
      </c>
      <c r="M20" s="61">
        <f t="shared" si="13"/>
        <v>0</v>
      </c>
    </row>
    <row r="21" spans="1:17" ht="15.75" x14ac:dyDescent="0.25">
      <c r="A21" s="216"/>
      <c r="B21" s="218"/>
      <c r="C21" s="12" t="s">
        <v>6</v>
      </c>
      <c r="D21" s="87">
        <f t="shared" si="8"/>
        <v>0</v>
      </c>
      <c r="E21" s="61">
        <f t="shared" si="9"/>
        <v>0</v>
      </c>
      <c r="F21" s="61">
        <f t="shared" si="9"/>
        <v>0</v>
      </c>
      <c r="G21" s="61">
        <f t="shared" si="9"/>
        <v>0</v>
      </c>
      <c r="H21" s="61">
        <f t="shared" si="9"/>
        <v>0</v>
      </c>
      <c r="I21" s="61">
        <f t="shared" si="9"/>
        <v>0</v>
      </c>
      <c r="J21" s="110">
        <f t="shared" si="9"/>
        <v>0</v>
      </c>
      <c r="K21" s="61">
        <f t="shared" ref="K21:M21" si="14">K29+K36</f>
        <v>0</v>
      </c>
      <c r="L21" s="61">
        <f t="shared" si="14"/>
        <v>0</v>
      </c>
      <c r="M21" s="61">
        <f t="shared" si="14"/>
        <v>0</v>
      </c>
    </row>
    <row r="22" spans="1:17" ht="15.75" x14ac:dyDescent="0.25">
      <c r="A22" s="217"/>
      <c r="B22" s="219"/>
      <c r="C22" s="12" t="s">
        <v>10</v>
      </c>
      <c r="D22" s="87">
        <f t="shared" si="8"/>
        <v>0</v>
      </c>
      <c r="E22" s="61">
        <f t="shared" si="9"/>
        <v>0</v>
      </c>
      <c r="F22" s="61">
        <f t="shared" si="9"/>
        <v>0</v>
      </c>
      <c r="G22" s="61">
        <f t="shared" si="9"/>
        <v>0</v>
      </c>
      <c r="H22" s="61">
        <f t="shared" si="9"/>
        <v>0</v>
      </c>
      <c r="I22" s="61">
        <f t="shared" si="9"/>
        <v>0</v>
      </c>
      <c r="J22" s="110">
        <f t="shared" si="9"/>
        <v>0</v>
      </c>
      <c r="K22" s="61">
        <f t="shared" ref="K22:M22" si="15">K30+K37</f>
        <v>0</v>
      </c>
      <c r="L22" s="61">
        <f t="shared" si="15"/>
        <v>0</v>
      </c>
      <c r="M22" s="61">
        <f t="shared" si="15"/>
        <v>0</v>
      </c>
    </row>
    <row r="23" spans="1:17" ht="15.75" x14ac:dyDescent="0.2">
      <c r="A23" s="41" t="s">
        <v>0</v>
      </c>
      <c r="B23" s="50"/>
      <c r="C23" s="14"/>
      <c r="D23" s="88"/>
      <c r="E23" s="68"/>
      <c r="F23" s="68"/>
      <c r="G23" s="68"/>
      <c r="H23" s="68"/>
      <c r="I23" s="68"/>
      <c r="J23" s="77"/>
      <c r="K23" s="103"/>
      <c r="L23" s="103"/>
      <c r="M23" s="103"/>
    </row>
    <row r="24" spans="1:17" ht="15.75" x14ac:dyDescent="0.25">
      <c r="A24" s="220" t="s">
        <v>59</v>
      </c>
      <c r="B24" s="221" t="s">
        <v>28</v>
      </c>
      <c r="C24" s="16" t="s">
        <v>7</v>
      </c>
      <c r="D24" s="87">
        <f t="shared" ref="D24:D45" si="16">E24+F24+G24+H24+I24+J24+K24+L24+M24</f>
        <v>431089.50000000006</v>
      </c>
      <c r="E24" s="61">
        <f>SUM(E25:E30)</f>
        <v>52955.3</v>
      </c>
      <c r="F24" s="61">
        <f>SUM(F25:F30)</f>
        <v>60901.7</v>
      </c>
      <c r="G24" s="61">
        <f t="shared" ref="G24:M24" si="17">SUM(G25:G30)</f>
        <v>63499.9</v>
      </c>
      <c r="H24" s="61">
        <f t="shared" si="17"/>
        <v>64124.600000000006</v>
      </c>
      <c r="I24" s="61">
        <f t="shared" si="17"/>
        <v>65923.399999999994</v>
      </c>
      <c r="J24" s="110">
        <f t="shared" si="17"/>
        <v>61127.4</v>
      </c>
      <c r="K24" s="61">
        <f t="shared" si="17"/>
        <v>62557.2</v>
      </c>
      <c r="L24" s="61">
        <f t="shared" si="17"/>
        <v>0</v>
      </c>
      <c r="M24" s="61">
        <f t="shared" si="17"/>
        <v>0</v>
      </c>
    </row>
    <row r="25" spans="1:17" ht="15.75" x14ac:dyDescent="0.25">
      <c r="A25" s="220"/>
      <c r="B25" s="221"/>
      <c r="C25" s="11" t="s">
        <v>9</v>
      </c>
      <c r="D25" s="87">
        <f t="shared" si="16"/>
        <v>0</v>
      </c>
      <c r="E25" s="77">
        <v>0</v>
      </c>
      <c r="F25" s="68">
        <v>0</v>
      </c>
      <c r="G25" s="68">
        <v>0</v>
      </c>
      <c r="H25" s="68">
        <v>0</v>
      </c>
      <c r="I25" s="68">
        <v>0</v>
      </c>
      <c r="J25" s="77">
        <v>0</v>
      </c>
      <c r="K25" s="115">
        <v>0</v>
      </c>
      <c r="L25" s="103"/>
      <c r="M25" s="103"/>
    </row>
    <row r="26" spans="1:17" ht="15.75" x14ac:dyDescent="0.25">
      <c r="A26" s="220"/>
      <c r="B26" s="221"/>
      <c r="C26" s="12" t="s">
        <v>4</v>
      </c>
      <c r="D26" s="87">
        <f t="shared" si="16"/>
        <v>258114.7</v>
      </c>
      <c r="E26" s="77">
        <v>31853.7</v>
      </c>
      <c r="F26" s="20">
        <v>32723.1</v>
      </c>
      <c r="G26" s="68">
        <v>34790</v>
      </c>
      <c r="H26" s="68">
        <v>36711.300000000003</v>
      </c>
      <c r="I26" s="68">
        <v>38612.300000000003</v>
      </c>
      <c r="J26" s="77">
        <v>40567.9</v>
      </c>
      <c r="K26" s="114">
        <v>42856.4</v>
      </c>
      <c r="L26" s="103"/>
      <c r="M26" s="103"/>
    </row>
    <row r="27" spans="1:17" ht="18.75" x14ac:dyDescent="0.25">
      <c r="A27" s="220"/>
      <c r="B27" s="221"/>
      <c r="C27" s="12" t="s">
        <v>5</v>
      </c>
      <c r="D27" s="87">
        <f t="shared" si="16"/>
        <v>172974.8</v>
      </c>
      <c r="E27" s="78">
        <v>21101.599999999999</v>
      </c>
      <c r="F27" s="20">
        <v>28178.6</v>
      </c>
      <c r="G27" s="71">
        <v>28709.9</v>
      </c>
      <c r="H27" s="71">
        <v>27413.3</v>
      </c>
      <c r="I27" s="71">
        <v>27311.1</v>
      </c>
      <c r="J27" s="78">
        <v>20559.5</v>
      </c>
      <c r="K27" s="113">
        <v>19700.8</v>
      </c>
      <c r="L27" s="103"/>
      <c r="M27" s="103"/>
      <c r="Q27" t="s">
        <v>114</v>
      </c>
    </row>
    <row r="28" spans="1:17" ht="15.75" x14ac:dyDescent="0.25">
      <c r="A28" s="220"/>
      <c r="B28" s="221"/>
      <c r="C28" s="13" t="s">
        <v>24</v>
      </c>
      <c r="D28" s="87">
        <f t="shared" si="16"/>
        <v>0</v>
      </c>
      <c r="E28" s="77">
        <v>0</v>
      </c>
      <c r="F28" s="20"/>
      <c r="G28" s="68"/>
      <c r="H28" s="68"/>
      <c r="I28" s="68"/>
      <c r="J28" s="77"/>
      <c r="K28" s="103"/>
      <c r="L28" s="103"/>
      <c r="M28" s="103"/>
    </row>
    <row r="29" spans="1:17" ht="15.75" x14ac:dyDescent="0.25">
      <c r="A29" s="220"/>
      <c r="B29" s="221"/>
      <c r="C29" s="12" t="s">
        <v>6</v>
      </c>
      <c r="D29" s="87">
        <f t="shared" si="16"/>
        <v>0</v>
      </c>
      <c r="E29" s="68"/>
      <c r="F29" s="68"/>
      <c r="G29" s="68"/>
      <c r="H29" s="68"/>
      <c r="I29" s="68"/>
      <c r="J29" s="77"/>
      <c r="K29" s="103"/>
      <c r="L29" s="103"/>
      <c r="M29" s="103"/>
    </row>
    <row r="30" spans="1:17" ht="15.75" x14ac:dyDescent="0.25">
      <c r="A30" s="220"/>
      <c r="B30" s="221"/>
      <c r="C30" s="12" t="s">
        <v>10</v>
      </c>
      <c r="D30" s="87">
        <f t="shared" si="16"/>
        <v>0</v>
      </c>
      <c r="E30" s="68"/>
      <c r="F30" s="68"/>
      <c r="G30" s="68"/>
      <c r="H30" s="68"/>
      <c r="I30" s="68"/>
      <c r="J30" s="77"/>
      <c r="K30" s="103"/>
      <c r="L30" s="103"/>
      <c r="M30" s="103"/>
    </row>
    <row r="31" spans="1:17" ht="15.75" x14ac:dyDescent="0.25">
      <c r="A31" s="220" t="s">
        <v>60</v>
      </c>
      <c r="B31" s="221" t="s">
        <v>29</v>
      </c>
      <c r="C31" s="16" t="s">
        <v>7</v>
      </c>
      <c r="D31" s="87">
        <f t="shared" si="16"/>
        <v>2016453.1</v>
      </c>
      <c r="E31" s="61">
        <f>E32+E33+E34</f>
        <v>177295</v>
      </c>
      <c r="F31" s="61">
        <f t="shared" ref="F31:M31" si="18">F32+F33+F34</f>
        <v>304157</v>
      </c>
      <c r="G31" s="61">
        <f t="shared" si="18"/>
        <v>497591.29999999993</v>
      </c>
      <c r="H31" s="61">
        <f t="shared" si="18"/>
        <v>303705.59999999998</v>
      </c>
      <c r="I31" s="61">
        <f t="shared" si="18"/>
        <v>256134.3</v>
      </c>
      <c r="J31" s="110">
        <f t="shared" si="18"/>
        <v>213698.50000000003</v>
      </c>
      <c r="K31" s="61">
        <f t="shared" si="18"/>
        <v>232214.2</v>
      </c>
      <c r="L31" s="61">
        <f t="shared" si="18"/>
        <v>15828.6</v>
      </c>
      <c r="M31" s="61">
        <f t="shared" si="18"/>
        <v>15828.6</v>
      </c>
    </row>
    <row r="32" spans="1:17" ht="15.75" x14ac:dyDescent="0.25">
      <c r="A32" s="220"/>
      <c r="B32" s="221"/>
      <c r="C32" s="11" t="s">
        <v>9</v>
      </c>
      <c r="D32" s="87">
        <f t="shared" si="16"/>
        <v>344463.1999999999</v>
      </c>
      <c r="E32" s="59">
        <f>E39+E46+E53+E60+E67+E88+E95+E102</f>
        <v>9315</v>
      </c>
      <c r="F32" s="59">
        <f>F39+F46+F53+F60+F67+F88+F95+F102</f>
        <v>100973.8</v>
      </c>
      <c r="G32" s="59">
        <f>G39+G46+G53+G60+G67+G88+G95+G102+G109</f>
        <v>136776.79999999999</v>
      </c>
      <c r="H32" s="59">
        <f t="shared" ref="H32:M32" si="19">H39+H46+H53+H60+H67+H88+H95+H102</f>
        <v>18041.7</v>
      </c>
      <c r="I32" s="59">
        <f t="shared" si="19"/>
        <v>16041.5</v>
      </c>
      <c r="J32" s="59">
        <f t="shared" si="19"/>
        <v>15828.6</v>
      </c>
      <c r="K32" s="60">
        <f t="shared" si="19"/>
        <v>15828.6</v>
      </c>
      <c r="L32" s="60">
        <f t="shared" si="19"/>
        <v>15828.6</v>
      </c>
      <c r="M32" s="60">
        <f t="shared" si="19"/>
        <v>15828.6</v>
      </c>
    </row>
    <row r="33" spans="1:13" ht="15.75" x14ac:dyDescent="0.25">
      <c r="A33" s="220"/>
      <c r="B33" s="221"/>
      <c r="C33" s="12" t="s">
        <v>4</v>
      </c>
      <c r="D33" s="87">
        <f t="shared" si="16"/>
        <v>1239640</v>
      </c>
      <c r="E33" s="77">
        <v>130681.1</v>
      </c>
      <c r="F33" s="20">
        <v>202987</v>
      </c>
      <c r="G33" s="60">
        <v>168559.4</v>
      </c>
      <c r="H33" s="60">
        <v>182737.3</v>
      </c>
      <c r="I33" s="68">
        <v>173341.6</v>
      </c>
      <c r="J33" s="77">
        <v>184206.2</v>
      </c>
      <c r="K33" s="114">
        <v>197127.4</v>
      </c>
      <c r="L33" s="103"/>
      <c r="M33" s="103"/>
    </row>
    <row r="34" spans="1:13" ht="15.75" x14ac:dyDescent="0.25">
      <c r="A34" s="220"/>
      <c r="B34" s="221"/>
      <c r="C34" s="12" t="s">
        <v>5</v>
      </c>
      <c r="D34" s="87">
        <f t="shared" si="16"/>
        <v>432349.90000000008</v>
      </c>
      <c r="E34" s="77">
        <v>37298.9</v>
      </c>
      <c r="F34" s="20">
        <v>196.2</v>
      </c>
      <c r="G34" s="60">
        <v>192255.1</v>
      </c>
      <c r="H34" s="60">
        <v>102926.6</v>
      </c>
      <c r="I34" s="68">
        <v>66751.199999999997</v>
      </c>
      <c r="J34" s="77">
        <v>13663.7</v>
      </c>
      <c r="K34" s="104">
        <v>19258.2</v>
      </c>
      <c r="L34" s="103"/>
      <c r="M34" s="103"/>
    </row>
    <row r="35" spans="1:13" ht="15.75" x14ac:dyDescent="0.25">
      <c r="A35" s="220"/>
      <c r="B35" s="221"/>
      <c r="C35" s="13" t="s">
        <v>24</v>
      </c>
      <c r="D35" s="87">
        <f t="shared" si="16"/>
        <v>0</v>
      </c>
      <c r="E35" s="77">
        <v>0</v>
      </c>
      <c r="F35" s="20"/>
      <c r="G35" s="60"/>
      <c r="H35" s="60"/>
      <c r="I35" s="68"/>
      <c r="J35" s="77"/>
      <c r="K35" s="103"/>
      <c r="L35" s="103"/>
      <c r="M35" s="103"/>
    </row>
    <row r="36" spans="1:13" ht="15.75" x14ac:dyDescent="0.25">
      <c r="A36" s="220"/>
      <c r="B36" s="221"/>
      <c r="C36" s="12" t="s">
        <v>6</v>
      </c>
      <c r="D36" s="87">
        <f t="shared" si="16"/>
        <v>0</v>
      </c>
      <c r="E36" s="59"/>
      <c r="F36" s="60"/>
      <c r="G36" s="60"/>
      <c r="H36" s="60"/>
      <c r="I36" s="68"/>
      <c r="J36" s="77"/>
      <c r="K36" s="103"/>
      <c r="L36" s="103"/>
      <c r="M36" s="103"/>
    </row>
    <row r="37" spans="1:13" ht="15.75" x14ac:dyDescent="0.25">
      <c r="A37" s="220"/>
      <c r="B37" s="221"/>
      <c r="C37" s="12" t="s">
        <v>10</v>
      </c>
      <c r="D37" s="87">
        <f t="shared" si="16"/>
        <v>0</v>
      </c>
      <c r="E37" s="59"/>
      <c r="F37" s="60"/>
      <c r="G37" s="60"/>
      <c r="H37" s="60"/>
      <c r="I37" s="68"/>
      <c r="J37" s="77"/>
      <c r="K37" s="103"/>
      <c r="L37" s="103"/>
      <c r="M37" s="103"/>
    </row>
    <row r="38" spans="1:13" ht="15.75" x14ac:dyDescent="0.25">
      <c r="A38" s="215" t="s">
        <v>81</v>
      </c>
      <c r="B38" s="209" t="s">
        <v>82</v>
      </c>
      <c r="C38" s="16" t="s">
        <v>7</v>
      </c>
      <c r="D38" s="87">
        <f t="shared" si="16"/>
        <v>2244.5</v>
      </c>
      <c r="E38" s="59">
        <f>E39+E40+E41</f>
        <v>1017.3</v>
      </c>
      <c r="F38" s="59">
        <f t="shared" ref="F38:G38" si="20">F39+F40+F41</f>
        <v>101.7</v>
      </c>
      <c r="G38" s="59">
        <f t="shared" si="20"/>
        <v>101.8</v>
      </c>
      <c r="H38" s="59">
        <f t="shared" ref="H38" si="21">H39+H40+H41</f>
        <v>521.5</v>
      </c>
      <c r="I38" s="59">
        <f t="shared" ref="I38" si="22">I39+I40+I41</f>
        <v>102.2</v>
      </c>
      <c r="J38" s="59">
        <f t="shared" ref="J38:M38" si="23">J39+J40+J41</f>
        <v>100</v>
      </c>
      <c r="K38" s="60">
        <f t="shared" si="23"/>
        <v>100</v>
      </c>
      <c r="L38" s="60">
        <f t="shared" si="23"/>
        <v>100</v>
      </c>
      <c r="M38" s="60">
        <f t="shared" si="23"/>
        <v>100</v>
      </c>
    </row>
    <row r="39" spans="1:13" ht="15.75" x14ac:dyDescent="0.25">
      <c r="A39" s="207"/>
      <c r="B39" s="176"/>
      <c r="C39" s="11" t="s">
        <v>9</v>
      </c>
      <c r="D39" s="87">
        <f t="shared" si="16"/>
        <v>0</v>
      </c>
      <c r="E39" s="59"/>
      <c r="F39" s="60"/>
      <c r="G39" s="60"/>
      <c r="H39" s="60"/>
      <c r="I39" s="68"/>
      <c r="J39" s="77"/>
      <c r="K39" s="103"/>
      <c r="L39" s="103"/>
      <c r="M39" s="103"/>
    </row>
    <row r="40" spans="1:13" ht="15.75" x14ac:dyDescent="0.25">
      <c r="A40" s="207"/>
      <c r="B40" s="176"/>
      <c r="C40" s="12" t="s">
        <v>4</v>
      </c>
      <c r="D40" s="87">
        <f t="shared" si="16"/>
        <v>2238.8000000000002</v>
      </c>
      <c r="E40" s="59">
        <v>1017.3</v>
      </c>
      <c r="F40" s="60">
        <v>100</v>
      </c>
      <c r="G40" s="60">
        <v>100</v>
      </c>
      <c r="H40" s="60">
        <v>521.5</v>
      </c>
      <c r="I40" s="68">
        <v>100</v>
      </c>
      <c r="J40" s="77">
        <v>100</v>
      </c>
      <c r="K40" s="114">
        <v>100</v>
      </c>
      <c r="L40" s="114">
        <v>100</v>
      </c>
      <c r="M40" s="114">
        <v>100</v>
      </c>
    </row>
    <row r="41" spans="1:13" ht="15.75" x14ac:dyDescent="0.25">
      <c r="A41" s="207"/>
      <c r="B41" s="176"/>
      <c r="C41" s="12" t="s">
        <v>5</v>
      </c>
      <c r="D41" s="87">
        <f t="shared" si="16"/>
        <v>5.7</v>
      </c>
      <c r="E41" s="59"/>
      <c r="F41" s="60">
        <v>1.7</v>
      </c>
      <c r="G41" s="60">
        <v>1.8</v>
      </c>
      <c r="H41" s="60"/>
      <c r="I41" s="68">
        <v>2.2000000000000002</v>
      </c>
      <c r="J41" s="77"/>
      <c r="K41" s="103"/>
      <c r="L41" s="103"/>
      <c r="M41" s="103"/>
    </row>
    <row r="42" spans="1:13" ht="15.75" x14ac:dyDescent="0.25">
      <c r="A42" s="207"/>
      <c r="B42" s="176"/>
      <c r="C42" s="13" t="s">
        <v>24</v>
      </c>
      <c r="D42" s="87">
        <f t="shared" si="16"/>
        <v>0</v>
      </c>
      <c r="E42" s="59"/>
      <c r="F42" s="60"/>
      <c r="G42" s="60"/>
      <c r="H42" s="60"/>
      <c r="I42" s="68"/>
      <c r="J42" s="77"/>
      <c r="K42" s="103"/>
      <c r="L42" s="103"/>
      <c r="M42" s="103"/>
    </row>
    <row r="43" spans="1:13" ht="15.75" x14ac:dyDescent="0.25">
      <c r="A43" s="207"/>
      <c r="B43" s="176"/>
      <c r="C43" s="12" t="s">
        <v>6</v>
      </c>
      <c r="D43" s="87">
        <f t="shared" si="16"/>
        <v>0</v>
      </c>
      <c r="E43" s="59"/>
      <c r="F43" s="60"/>
      <c r="G43" s="60"/>
      <c r="H43" s="60"/>
      <c r="I43" s="68"/>
      <c r="J43" s="77"/>
      <c r="K43" s="103"/>
      <c r="L43" s="103"/>
      <c r="M43" s="103"/>
    </row>
    <row r="44" spans="1:13" ht="13.9" customHeight="1" x14ac:dyDescent="0.25">
      <c r="A44" s="208"/>
      <c r="B44" s="177"/>
      <c r="C44" s="12" t="s">
        <v>10</v>
      </c>
      <c r="D44" s="87">
        <f t="shared" si="16"/>
        <v>0</v>
      </c>
      <c r="E44" s="59"/>
      <c r="F44" s="60"/>
      <c r="G44" s="60"/>
      <c r="H44" s="60"/>
      <c r="I44" s="68"/>
      <c r="J44" s="77"/>
      <c r="K44" s="103"/>
      <c r="L44" s="103"/>
      <c r="M44" s="103"/>
    </row>
    <row r="45" spans="1:13" ht="13.9" customHeight="1" x14ac:dyDescent="0.25">
      <c r="A45" s="206" t="s">
        <v>83</v>
      </c>
      <c r="B45" s="209" t="s">
        <v>84</v>
      </c>
      <c r="C45" s="16" t="s">
        <v>7</v>
      </c>
      <c r="D45" s="87">
        <f t="shared" si="16"/>
        <v>57220.399999999987</v>
      </c>
      <c r="E45" s="59">
        <f>E46+E47+E48</f>
        <v>2497.1</v>
      </c>
      <c r="F45" s="59">
        <f t="shared" ref="F45" si="24">F46+F47+F48</f>
        <v>6273.3</v>
      </c>
      <c r="G45" s="59">
        <f>G46+G47+G48</f>
        <v>6817.9</v>
      </c>
      <c r="H45" s="59">
        <f t="shared" ref="H45" si="25">H46+H47+H48</f>
        <v>6853.7999999999993</v>
      </c>
      <c r="I45" s="59">
        <f t="shared" ref="I45" si="26">I46+I47+I48</f>
        <v>6963.5</v>
      </c>
      <c r="J45" s="59">
        <f t="shared" ref="J45:M45" si="27">J46+J47+J48</f>
        <v>6953.7</v>
      </c>
      <c r="K45" s="60">
        <f t="shared" si="27"/>
        <v>6953.7</v>
      </c>
      <c r="L45" s="60">
        <f t="shared" si="27"/>
        <v>6953.7</v>
      </c>
      <c r="M45" s="60">
        <f t="shared" si="27"/>
        <v>6953.7</v>
      </c>
    </row>
    <row r="46" spans="1:13" ht="13.9" customHeight="1" x14ac:dyDescent="0.25">
      <c r="A46" s="207"/>
      <c r="B46" s="218"/>
      <c r="C46" s="11" t="s">
        <v>9</v>
      </c>
      <c r="D46" s="87">
        <f t="shared" ref="D46:D50" si="28">E46+F46+G46+H46+I46+J46+K46+L46+M46</f>
        <v>46796</v>
      </c>
      <c r="E46" s="59">
        <v>1096</v>
      </c>
      <c r="F46" s="60">
        <v>5346.5</v>
      </c>
      <c r="G46" s="60">
        <v>5889.7</v>
      </c>
      <c r="H46" s="60">
        <v>5885.9</v>
      </c>
      <c r="I46" s="68">
        <v>5885.9</v>
      </c>
      <c r="J46" s="77">
        <v>5673</v>
      </c>
      <c r="K46" s="114">
        <v>5673</v>
      </c>
      <c r="L46" s="114">
        <v>5673</v>
      </c>
      <c r="M46" s="114">
        <v>5673</v>
      </c>
    </row>
    <row r="47" spans="1:13" ht="13.9" customHeight="1" x14ac:dyDescent="0.25">
      <c r="A47" s="207"/>
      <c r="B47" s="218"/>
      <c r="C47" s="12" t="s">
        <v>4</v>
      </c>
      <c r="D47" s="87">
        <f>E47+F47+G47+H47+I47+J47+K47+L47+M47</f>
        <v>10382.300000000001</v>
      </c>
      <c r="E47" s="59">
        <v>1378.6</v>
      </c>
      <c r="F47" s="60">
        <v>926.8</v>
      </c>
      <c r="G47" s="60">
        <v>918.3</v>
      </c>
      <c r="H47" s="60">
        <v>958.2</v>
      </c>
      <c r="I47" s="68">
        <v>1077.5999999999999</v>
      </c>
      <c r="J47" s="77">
        <v>1280.7</v>
      </c>
      <c r="K47" s="114">
        <v>1280.7</v>
      </c>
      <c r="L47" s="114">
        <v>1280.7</v>
      </c>
      <c r="M47" s="114">
        <v>1280.7</v>
      </c>
    </row>
    <row r="48" spans="1:13" ht="13.9" customHeight="1" x14ac:dyDescent="0.25">
      <c r="A48" s="207"/>
      <c r="B48" s="218"/>
      <c r="C48" s="12" t="s">
        <v>5</v>
      </c>
      <c r="D48" s="87">
        <f>E48+F48+G48+H48+I48+J48+K48+L48+M48</f>
        <v>42.099999999999994</v>
      </c>
      <c r="E48" s="59">
        <v>22.5</v>
      </c>
      <c r="F48" s="60">
        <v>0</v>
      </c>
      <c r="G48" s="60">
        <v>9.9</v>
      </c>
      <c r="H48" s="60">
        <v>9.6999999999999993</v>
      </c>
      <c r="I48" s="68"/>
      <c r="J48" s="77"/>
      <c r="K48" s="103"/>
      <c r="L48" s="103"/>
      <c r="M48" s="103"/>
    </row>
    <row r="49" spans="1:13" ht="13.9" customHeight="1" x14ac:dyDescent="0.25">
      <c r="A49" s="207"/>
      <c r="B49" s="218"/>
      <c r="C49" s="13" t="s">
        <v>24</v>
      </c>
      <c r="D49" s="87">
        <f>E49+F49+G49+H49+I49+J49+K49+L49+M49</f>
        <v>0</v>
      </c>
      <c r="E49" s="59"/>
      <c r="F49" s="60"/>
      <c r="G49" s="60"/>
      <c r="H49" s="60"/>
      <c r="I49" s="68"/>
      <c r="J49" s="77"/>
      <c r="K49" s="103"/>
      <c r="L49" s="103"/>
      <c r="M49" s="103"/>
    </row>
    <row r="50" spans="1:13" ht="13.9" customHeight="1" x14ac:dyDescent="0.25">
      <c r="A50" s="207"/>
      <c r="B50" s="218"/>
      <c r="C50" s="12" t="s">
        <v>6</v>
      </c>
      <c r="D50" s="87">
        <f t="shared" si="28"/>
        <v>0</v>
      </c>
      <c r="E50" s="59"/>
      <c r="F50" s="60"/>
      <c r="G50" s="60"/>
      <c r="H50" s="60"/>
      <c r="I50" s="68"/>
      <c r="J50" s="77"/>
      <c r="K50" s="103"/>
      <c r="L50" s="103"/>
      <c r="M50" s="103"/>
    </row>
    <row r="51" spans="1:13" ht="13.9" customHeight="1" x14ac:dyDescent="0.25">
      <c r="A51" s="208"/>
      <c r="B51" s="219"/>
      <c r="C51" s="12" t="s">
        <v>10</v>
      </c>
      <c r="D51" s="87">
        <f t="shared" ref="D51:D82" si="29">E51+F51+G51+H51+I51+J51+K51+L51+M51</f>
        <v>0</v>
      </c>
      <c r="E51" s="59"/>
      <c r="F51" s="60"/>
      <c r="G51" s="60"/>
      <c r="H51" s="60"/>
      <c r="I51" s="68"/>
      <c r="J51" s="77"/>
      <c r="K51" s="103"/>
      <c r="L51" s="103"/>
      <c r="M51" s="103"/>
    </row>
    <row r="52" spans="1:13" ht="13.9" customHeight="1" x14ac:dyDescent="0.25">
      <c r="A52" s="206" t="s">
        <v>86</v>
      </c>
      <c r="B52" s="209" t="s">
        <v>85</v>
      </c>
      <c r="C52" s="16" t="s">
        <v>7</v>
      </c>
      <c r="D52" s="87">
        <f t="shared" si="29"/>
        <v>84411.900000000009</v>
      </c>
      <c r="E52" s="59">
        <f>E53+E54+E55</f>
        <v>3385.2</v>
      </c>
      <c r="F52" s="59">
        <f t="shared" ref="F52:G52" si="30">F53+F54+F55</f>
        <v>10077.5</v>
      </c>
      <c r="G52" s="59">
        <f t="shared" si="30"/>
        <v>10077.5</v>
      </c>
      <c r="H52" s="59">
        <f t="shared" ref="H52" si="31">H53+H54+H55</f>
        <v>10093.700000000001</v>
      </c>
      <c r="I52" s="59">
        <f t="shared" ref="I52" si="32">I53+I54+I55</f>
        <v>10155.6</v>
      </c>
      <c r="J52" s="59">
        <f t="shared" ref="J52:M52" si="33">J53+J54+J55</f>
        <v>10155.6</v>
      </c>
      <c r="K52" s="60">
        <f t="shared" si="33"/>
        <v>10155.6</v>
      </c>
      <c r="L52" s="60">
        <f t="shared" si="33"/>
        <v>10155.6</v>
      </c>
      <c r="M52" s="60">
        <f t="shared" si="33"/>
        <v>10155.6</v>
      </c>
    </row>
    <row r="53" spans="1:13" ht="13.9" customHeight="1" x14ac:dyDescent="0.25">
      <c r="A53" s="207"/>
      <c r="B53" s="176"/>
      <c r="C53" s="11" t="s">
        <v>9</v>
      </c>
      <c r="D53" s="87">
        <f t="shared" si="29"/>
        <v>84411.900000000009</v>
      </c>
      <c r="E53" s="59">
        <v>3385.2</v>
      </c>
      <c r="F53" s="60">
        <v>10077.5</v>
      </c>
      <c r="G53" s="60">
        <v>10077.5</v>
      </c>
      <c r="H53" s="60">
        <v>10093.700000000001</v>
      </c>
      <c r="I53" s="68">
        <v>10155.6</v>
      </c>
      <c r="J53" s="77">
        <v>10155.6</v>
      </c>
      <c r="K53" s="114">
        <v>10155.6</v>
      </c>
      <c r="L53" s="114">
        <v>10155.6</v>
      </c>
      <c r="M53" s="114">
        <v>10155.6</v>
      </c>
    </row>
    <row r="54" spans="1:13" ht="13.9" customHeight="1" x14ac:dyDescent="0.25">
      <c r="A54" s="207"/>
      <c r="B54" s="176"/>
      <c r="C54" s="12" t="s">
        <v>4</v>
      </c>
      <c r="D54" s="87">
        <f t="shared" si="29"/>
        <v>0</v>
      </c>
      <c r="E54" s="59"/>
      <c r="F54" s="60"/>
      <c r="G54" s="60"/>
      <c r="H54" s="60"/>
      <c r="I54" s="68"/>
      <c r="J54" s="77"/>
      <c r="K54" s="103"/>
      <c r="L54" s="103"/>
      <c r="M54" s="103"/>
    </row>
    <row r="55" spans="1:13" ht="13.9" customHeight="1" x14ac:dyDescent="0.25">
      <c r="A55" s="207"/>
      <c r="B55" s="176"/>
      <c r="C55" s="12" t="s">
        <v>5</v>
      </c>
      <c r="D55" s="87">
        <f t="shared" si="29"/>
        <v>0</v>
      </c>
      <c r="E55" s="59"/>
      <c r="F55" s="60"/>
      <c r="G55" s="60"/>
      <c r="H55" s="60"/>
      <c r="I55" s="68"/>
      <c r="J55" s="77"/>
      <c r="K55" s="103"/>
      <c r="L55" s="103"/>
      <c r="M55" s="103"/>
    </row>
    <row r="56" spans="1:13" ht="13.9" customHeight="1" x14ac:dyDescent="0.25">
      <c r="A56" s="207"/>
      <c r="B56" s="176"/>
      <c r="C56" s="13" t="s">
        <v>24</v>
      </c>
      <c r="D56" s="87">
        <f t="shared" si="29"/>
        <v>0</v>
      </c>
      <c r="E56" s="59"/>
      <c r="F56" s="60"/>
      <c r="G56" s="60"/>
      <c r="H56" s="60"/>
      <c r="I56" s="68"/>
      <c r="J56" s="77"/>
      <c r="K56" s="103"/>
      <c r="L56" s="103"/>
      <c r="M56" s="103"/>
    </row>
    <row r="57" spans="1:13" ht="13.9" customHeight="1" x14ac:dyDescent="0.25">
      <c r="A57" s="207"/>
      <c r="B57" s="176"/>
      <c r="C57" s="12" t="s">
        <v>6</v>
      </c>
      <c r="D57" s="87">
        <f t="shared" si="29"/>
        <v>0</v>
      </c>
      <c r="E57" s="59"/>
      <c r="F57" s="60"/>
      <c r="G57" s="60"/>
      <c r="H57" s="60"/>
      <c r="I57" s="68"/>
      <c r="J57" s="77"/>
      <c r="K57" s="103"/>
      <c r="L57" s="103"/>
      <c r="M57" s="103"/>
    </row>
    <row r="58" spans="1:13" ht="29.25" customHeight="1" x14ac:dyDescent="0.25">
      <c r="A58" s="208"/>
      <c r="B58" s="177"/>
      <c r="C58" s="12" t="s">
        <v>10</v>
      </c>
      <c r="D58" s="87">
        <f t="shared" si="29"/>
        <v>0</v>
      </c>
      <c r="E58" s="59"/>
      <c r="F58" s="60"/>
      <c r="G58" s="60"/>
      <c r="H58" s="60"/>
      <c r="I58" s="68"/>
      <c r="J58" s="77"/>
      <c r="K58" s="103"/>
      <c r="L58" s="103"/>
      <c r="M58" s="103"/>
    </row>
    <row r="59" spans="1:13" ht="12.75" customHeight="1" x14ac:dyDescent="0.25">
      <c r="A59" s="206" t="s">
        <v>88</v>
      </c>
      <c r="B59" s="209" t="s">
        <v>87</v>
      </c>
      <c r="C59" s="16" t="s">
        <v>7</v>
      </c>
      <c r="D59" s="87">
        <f t="shared" si="29"/>
        <v>9764.2000000000007</v>
      </c>
      <c r="E59" s="59">
        <f>E60+E61+E62</f>
        <v>2441.6</v>
      </c>
      <c r="F59" s="59">
        <f t="shared" ref="F59:G59" si="34">F60+F61+F62</f>
        <v>2654.2</v>
      </c>
      <c r="G59" s="59">
        <f t="shared" si="34"/>
        <v>623.6</v>
      </c>
      <c r="H59" s="59">
        <f t="shared" ref="H59" si="35">H60+H61+H62</f>
        <v>4044.8</v>
      </c>
      <c r="I59" s="59">
        <f t="shared" ref="I59" si="36">I60+I61+I62</f>
        <v>0</v>
      </c>
      <c r="J59" s="59">
        <f t="shared" ref="J59:M59" si="37">J60+J61+J62</f>
        <v>0</v>
      </c>
      <c r="K59" s="60">
        <f t="shared" si="37"/>
        <v>0</v>
      </c>
      <c r="L59" s="60">
        <f t="shared" si="37"/>
        <v>0</v>
      </c>
      <c r="M59" s="60">
        <f t="shared" si="37"/>
        <v>0</v>
      </c>
    </row>
    <row r="60" spans="1:13" ht="12.6" customHeight="1" x14ac:dyDescent="0.25">
      <c r="A60" s="207"/>
      <c r="B60" s="218"/>
      <c r="C60" s="11" t="s">
        <v>9</v>
      </c>
      <c r="D60" s="87">
        <f t="shared" si="29"/>
        <v>0</v>
      </c>
      <c r="E60" s="59"/>
      <c r="F60" s="60"/>
      <c r="G60" s="60"/>
      <c r="H60" s="60"/>
      <c r="I60" s="68"/>
      <c r="J60" s="77"/>
      <c r="K60" s="103"/>
      <c r="L60" s="103"/>
      <c r="M60" s="103"/>
    </row>
    <row r="61" spans="1:13" ht="13.15" customHeight="1" x14ac:dyDescent="0.25">
      <c r="A61" s="207"/>
      <c r="B61" s="218"/>
      <c r="C61" s="12" t="s">
        <v>4</v>
      </c>
      <c r="D61" s="87">
        <f t="shared" si="29"/>
        <v>9022.6</v>
      </c>
      <c r="E61" s="59">
        <v>1700</v>
      </c>
      <c r="F61" s="60">
        <v>2654.2</v>
      </c>
      <c r="G61" s="60">
        <v>623.6</v>
      </c>
      <c r="H61" s="60">
        <v>4044.8</v>
      </c>
      <c r="I61" s="68"/>
      <c r="J61" s="77"/>
      <c r="K61" s="103"/>
      <c r="L61" s="103"/>
      <c r="M61" s="103"/>
    </row>
    <row r="62" spans="1:13" ht="12" customHeight="1" x14ac:dyDescent="0.25">
      <c r="A62" s="207"/>
      <c r="B62" s="218"/>
      <c r="C62" s="12" t="s">
        <v>5</v>
      </c>
      <c r="D62" s="87">
        <f t="shared" si="29"/>
        <v>741.6</v>
      </c>
      <c r="E62" s="59">
        <v>741.6</v>
      </c>
      <c r="F62" s="60"/>
      <c r="G62" s="60"/>
      <c r="H62" s="60"/>
      <c r="I62" s="68"/>
      <c r="J62" s="77"/>
      <c r="K62" s="103"/>
      <c r="L62" s="103"/>
      <c r="M62" s="103"/>
    </row>
    <row r="63" spans="1:13" ht="13.9" customHeight="1" x14ac:dyDescent="0.25">
      <c r="A63" s="207"/>
      <c r="B63" s="218"/>
      <c r="C63" s="13" t="s">
        <v>24</v>
      </c>
      <c r="D63" s="87">
        <f t="shared" si="29"/>
        <v>0</v>
      </c>
      <c r="E63" s="59"/>
      <c r="F63" s="60"/>
      <c r="G63" s="60"/>
      <c r="H63" s="60"/>
      <c r="I63" s="68"/>
      <c r="J63" s="77"/>
      <c r="K63" s="103"/>
      <c r="L63" s="103"/>
      <c r="M63" s="103"/>
    </row>
    <row r="64" spans="1:13" ht="14.45" customHeight="1" x14ac:dyDescent="0.25">
      <c r="A64" s="207"/>
      <c r="B64" s="218"/>
      <c r="C64" s="12" t="s">
        <v>6</v>
      </c>
      <c r="D64" s="87">
        <f t="shared" si="29"/>
        <v>0</v>
      </c>
      <c r="E64" s="59"/>
      <c r="F64" s="60"/>
      <c r="G64" s="60"/>
      <c r="H64" s="60"/>
      <c r="I64" s="68"/>
      <c r="J64" s="77"/>
      <c r="K64" s="103"/>
      <c r="L64" s="103"/>
      <c r="M64" s="103"/>
    </row>
    <row r="65" spans="1:13" ht="16.899999999999999" customHeight="1" x14ac:dyDescent="0.25">
      <c r="A65" s="208"/>
      <c r="B65" s="219"/>
      <c r="C65" s="12" t="s">
        <v>10</v>
      </c>
      <c r="D65" s="87">
        <f t="shared" si="29"/>
        <v>0</v>
      </c>
      <c r="E65" s="59"/>
      <c r="F65" s="60"/>
      <c r="G65" s="60"/>
      <c r="H65" s="60"/>
      <c r="I65" s="68"/>
      <c r="J65" s="77"/>
      <c r="K65" s="103"/>
      <c r="L65" s="103"/>
      <c r="M65" s="103"/>
    </row>
    <row r="66" spans="1:13" ht="11.45" customHeight="1" x14ac:dyDescent="0.25">
      <c r="A66" s="206" t="s">
        <v>90</v>
      </c>
      <c r="B66" s="209" t="s">
        <v>89</v>
      </c>
      <c r="C66" s="16" t="s">
        <v>7</v>
      </c>
      <c r="D66" s="87">
        <f t="shared" si="29"/>
        <v>306983.5</v>
      </c>
      <c r="E66" s="59">
        <f>E67+E68+E69</f>
        <v>1117.4999999999998</v>
      </c>
      <c r="F66" s="59">
        <f>F67+F68+F69</f>
        <v>95042.5</v>
      </c>
      <c r="G66" s="59">
        <f>G67+G68+G69</f>
        <v>210823.5</v>
      </c>
      <c r="H66" s="59">
        <f t="shared" ref="H66:M66" si="38">H67+H68+H69</f>
        <v>0</v>
      </c>
      <c r="I66" s="59">
        <f t="shared" si="38"/>
        <v>0</v>
      </c>
      <c r="J66" s="59">
        <f t="shared" si="38"/>
        <v>0</v>
      </c>
      <c r="K66" s="60">
        <f t="shared" si="38"/>
        <v>0</v>
      </c>
      <c r="L66" s="60">
        <f t="shared" si="38"/>
        <v>0</v>
      </c>
      <c r="M66" s="60">
        <f t="shared" si="38"/>
        <v>0</v>
      </c>
    </row>
    <row r="67" spans="1:13" ht="16.899999999999999" customHeight="1" x14ac:dyDescent="0.25">
      <c r="A67" s="207"/>
      <c r="B67" s="176"/>
      <c r="C67" s="11" t="s">
        <v>9</v>
      </c>
      <c r="D67" s="87">
        <f t="shared" si="29"/>
        <v>205175.3</v>
      </c>
      <c r="E67" s="59">
        <v>1094.8</v>
      </c>
      <c r="F67" s="60">
        <v>83688.2</v>
      </c>
      <c r="G67" s="60">
        <v>120392.3</v>
      </c>
      <c r="H67" s="60"/>
      <c r="I67" s="68"/>
      <c r="J67" s="77"/>
      <c r="K67" s="103"/>
      <c r="L67" s="103"/>
      <c r="M67" s="103"/>
    </row>
    <row r="68" spans="1:13" ht="13.9" customHeight="1" x14ac:dyDescent="0.25">
      <c r="A68" s="207"/>
      <c r="B68" s="176"/>
      <c r="C68" s="12" t="s">
        <v>4</v>
      </c>
      <c r="D68" s="87">
        <f t="shared" si="29"/>
        <v>101653.2</v>
      </c>
      <c r="E68" s="59">
        <v>21.6</v>
      </c>
      <c r="F68" s="60">
        <v>11242.1</v>
      </c>
      <c r="G68" s="60">
        <v>90389.5</v>
      </c>
      <c r="H68" s="60"/>
      <c r="I68" s="68"/>
      <c r="J68" s="77"/>
      <c r="K68" s="103"/>
      <c r="L68" s="103"/>
      <c r="M68" s="103"/>
    </row>
    <row r="69" spans="1:13" ht="13.15" customHeight="1" x14ac:dyDescent="0.25">
      <c r="A69" s="207"/>
      <c r="B69" s="176"/>
      <c r="C69" s="12" t="s">
        <v>5</v>
      </c>
      <c r="D69" s="87">
        <f t="shared" si="29"/>
        <v>155</v>
      </c>
      <c r="E69" s="59">
        <v>1.1000000000000001</v>
      </c>
      <c r="F69" s="60">
        <v>112.2</v>
      </c>
      <c r="G69" s="60">
        <v>41.7</v>
      </c>
      <c r="H69" s="60"/>
      <c r="I69" s="68"/>
      <c r="J69" s="77"/>
      <c r="K69" s="103"/>
      <c r="L69" s="103"/>
      <c r="M69" s="103"/>
    </row>
    <row r="70" spans="1:13" ht="13.9" customHeight="1" x14ac:dyDescent="0.25">
      <c r="A70" s="207"/>
      <c r="B70" s="176"/>
      <c r="C70" s="13" t="s">
        <v>24</v>
      </c>
      <c r="D70" s="87">
        <f t="shared" si="29"/>
        <v>0</v>
      </c>
      <c r="E70" s="59"/>
      <c r="F70" s="60"/>
      <c r="G70" s="60"/>
      <c r="H70" s="60"/>
      <c r="I70" s="68"/>
      <c r="J70" s="77"/>
      <c r="K70" s="103"/>
      <c r="L70" s="103"/>
      <c r="M70" s="103"/>
    </row>
    <row r="71" spans="1:13" ht="13.15" customHeight="1" x14ac:dyDescent="0.25">
      <c r="A71" s="207"/>
      <c r="B71" s="176"/>
      <c r="C71" s="12" t="s">
        <v>6</v>
      </c>
      <c r="D71" s="87">
        <f t="shared" si="29"/>
        <v>0</v>
      </c>
      <c r="E71" s="59"/>
      <c r="F71" s="60"/>
      <c r="G71" s="60"/>
      <c r="H71" s="60"/>
      <c r="I71" s="68"/>
      <c r="J71" s="77"/>
      <c r="K71" s="103"/>
      <c r="L71" s="103"/>
      <c r="M71" s="103"/>
    </row>
    <row r="72" spans="1:13" ht="11.45" customHeight="1" x14ac:dyDescent="0.25">
      <c r="A72" s="208"/>
      <c r="B72" s="177"/>
      <c r="C72" s="12" t="s">
        <v>10</v>
      </c>
      <c r="D72" s="87">
        <f t="shared" si="29"/>
        <v>0</v>
      </c>
      <c r="E72" s="59"/>
      <c r="F72" s="60"/>
      <c r="G72" s="60"/>
      <c r="H72" s="60"/>
      <c r="I72" s="68"/>
      <c r="J72" s="77"/>
      <c r="K72" s="103"/>
      <c r="L72" s="103"/>
      <c r="M72" s="103"/>
    </row>
    <row r="73" spans="1:13" ht="15.75" customHeight="1" x14ac:dyDescent="0.25">
      <c r="A73" s="229" t="s">
        <v>0</v>
      </c>
      <c r="B73" s="203" t="s">
        <v>102</v>
      </c>
      <c r="C73" s="16" t="s">
        <v>7</v>
      </c>
      <c r="D73" s="87">
        <f t="shared" si="29"/>
        <v>301836.59999999998</v>
      </c>
      <c r="E73" s="59"/>
      <c r="F73" s="59">
        <v>91013.1</v>
      </c>
      <c r="G73" s="59">
        <v>210823.5</v>
      </c>
      <c r="H73" s="59"/>
      <c r="I73" s="77"/>
      <c r="J73" s="77"/>
      <c r="K73" s="103"/>
      <c r="L73" s="103"/>
      <c r="M73" s="103"/>
    </row>
    <row r="74" spans="1:13" ht="17.25" customHeight="1" x14ac:dyDescent="0.25">
      <c r="A74" s="232"/>
      <c r="B74" s="204"/>
      <c r="C74" s="11" t="s">
        <v>9</v>
      </c>
      <c r="D74" s="87">
        <f t="shared" si="29"/>
        <v>200163.3</v>
      </c>
      <c r="E74" s="59"/>
      <c r="F74" s="59">
        <v>79771</v>
      </c>
      <c r="G74" s="59">
        <v>120392.3</v>
      </c>
      <c r="H74" s="59"/>
      <c r="I74" s="77"/>
      <c r="J74" s="77"/>
      <c r="K74" s="103"/>
      <c r="L74" s="103"/>
      <c r="M74" s="103"/>
    </row>
    <row r="75" spans="1:13" ht="11.45" customHeight="1" x14ac:dyDescent="0.25">
      <c r="A75" s="232"/>
      <c r="B75" s="204"/>
      <c r="C75" s="12" t="s">
        <v>4</v>
      </c>
      <c r="D75" s="87">
        <f t="shared" si="29"/>
        <v>101537.5</v>
      </c>
      <c r="E75" s="59"/>
      <c r="F75" s="59">
        <v>11148</v>
      </c>
      <c r="G75" s="59">
        <v>90389.5</v>
      </c>
      <c r="H75" s="59"/>
      <c r="I75" s="77"/>
      <c r="J75" s="77"/>
      <c r="K75" s="103"/>
      <c r="L75" s="103"/>
      <c r="M75" s="103"/>
    </row>
    <row r="76" spans="1:13" ht="11.45" customHeight="1" x14ac:dyDescent="0.25">
      <c r="A76" s="232"/>
      <c r="B76" s="204"/>
      <c r="C76" s="12" t="s">
        <v>5</v>
      </c>
      <c r="D76" s="87">
        <f t="shared" si="29"/>
        <v>135.80000000000001</v>
      </c>
      <c r="E76" s="59"/>
      <c r="F76" s="59">
        <v>94.1</v>
      </c>
      <c r="G76" s="59">
        <v>41.7</v>
      </c>
      <c r="H76" s="59"/>
      <c r="I76" s="77"/>
      <c r="J76" s="77"/>
      <c r="K76" s="103"/>
      <c r="L76" s="103"/>
      <c r="M76" s="103"/>
    </row>
    <row r="77" spans="1:13" ht="17.25" customHeight="1" x14ac:dyDescent="0.25">
      <c r="A77" s="232"/>
      <c r="B77" s="204"/>
      <c r="C77" s="13" t="s">
        <v>24</v>
      </c>
      <c r="D77" s="87">
        <f t="shared" si="29"/>
        <v>0</v>
      </c>
      <c r="E77" s="59"/>
      <c r="F77" s="59"/>
      <c r="G77" s="59"/>
      <c r="H77" s="59"/>
      <c r="I77" s="77"/>
      <c r="J77" s="77"/>
      <c r="K77" s="103"/>
      <c r="L77" s="103"/>
      <c r="M77" s="103"/>
    </row>
    <row r="78" spans="1:13" ht="11.45" customHeight="1" x14ac:dyDescent="0.25">
      <c r="A78" s="232"/>
      <c r="B78" s="204"/>
      <c r="C78" s="12" t="s">
        <v>6</v>
      </c>
      <c r="D78" s="87">
        <f t="shared" si="29"/>
        <v>0</v>
      </c>
      <c r="E78" s="59"/>
      <c r="F78" s="59"/>
      <c r="G78" s="59"/>
      <c r="H78" s="59"/>
      <c r="I78" s="77"/>
      <c r="J78" s="77"/>
      <c r="K78" s="103"/>
      <c r="L78" s="103"/>
      <c r="M78" s="103"/>
    </row>
    <row r="79" spans="1:13" ht="60" customHeight="1" x14ac:dyDescent="0.25">
      <c r="A79" s="233"/>
      <c r="B79" s="205"/>
      <c r="C79" s="14" t="s">
        <v>10</v>
      </c>
      <c r="D79" s="87">
        <f t="shared" si="29"/>
        <v>0</v>
      </c>
      <c r="E79" s="59"/>
      <c r="F79" s="59"/>
      <c r="G79" s="59"/>
      <c r="H79" s="59"/>
      <c r="I79" s="77"/>
      <c r="J79" s="77"/>
      <c r="K79" s="103"/>
      <c r="L79" s="103"/>
      <c r="M79" s="103"/>
    </row>
    <row r="80" spans="1:13" ht="15.75" customHeight="1" x14ac:dyDescent="0.25">
      <c r="A80" s="229" t="s">
        <v>0</v>
      </c>
      <c r="B80" s="203" t="s">
        <v>101</v>
      </c>
      <c r="C80" s="16" t="s">
        <v>7</v>
      </c>
      <c r="D80" s="87">
        <f t="shared" si="29"/>
        <v>4029.4</v>
      </c>
      <c r="E80" s="59"/>
      <c r="F80" s="59">
        <v>4029.4</v>
      </c>
      <c r="G80" s="59"/>
      <c r="H80" s="59"/>
      <c r="I80" s="77"/>
      <c r="J80" s="77"/>
      <c r="K80" s="103"/>
      <c r="L80" s="103"/>
      <c r="M80" s="103"/>
    </row>
    <row r="81" spans="1:13" ht="15" customHeight="1" x14ac:dyDescent="0.25">
      <c r="A81" s="232"/>
      <c r="B81" s="204"/>
      <c r="C81" s="11" t="s">
        <v>9</v>
      </c>
      <c r="D81" s="87">
        <f t="shared" si="29"/>
        <v>3917.2</v>
      </c>
      <c r="E81" s="59"/>
      <c r="F81" s="59">
        <v>3917.2</v>
      </c>
      <c r="G81" s="59"/>
      <c r="H81" s="59"/>
      <c r="I81" s="77"/>
      <c r="J81" s="77"/>
      <c r="K81" s="103"/>
      <c r="L81" s="103"/>
      <c r="M81" s="103"/>
    </row>
    <row r="82" spans="1:13" ht="11.45" customHeight="1" x14ac:dyDescent="0.25">
      <c r="A82" s="232"/>
      <c r="B82" s="204"/>
      <c r="C82" s="12" t="s">
        <v>4</v>
      </c>
      <c r="D82" s="87">
        <f t="shared" si="29"/>
        <v>94.1</v>
      </c>
      <c r="E82" s="59"/>
      <c r="F82" s="59">
        <v>94.1</v>
      </c>
      <c r="G82" s="59"/>
      <c r="H82" s="59"/>
      <c r="I82" s="77"/>
      <c r="J82" s="77"/>
      <c r="K82" s="103"/>
      <c r="L82" s="103"/>
      <c r="M82" s="103"/>
    </row>
    <row r="83" spans="1:13" ht="11.45" customHeight="1" x14ac:dyDescent="0.25">
      <c r="A83" s="232"/>
      <c r="B83" s="204"/>
      <c r="C83" s="12" t="s">
        <v>5</v>
      </c>
      <c r="D83" s="87">
        <f t="shared" ref="D83" si="39">E83+F83+G83+H83+I83+J83+K83+L83+M83</f>
        <v>18.100000000000001</v>
      </c>
      <c r="E83" s="59"/>
      <c r="F83" s="59">
        <v>18.100000000000001</v>
      </c>
      <c r="G83" s="59"/>
      <c r="H83" s="59"/>
      <c r="I83" s="77"/>
      <c r="J83" s="77"/>
      <c r="K83" s="103"/>
      <c r="L83" s="103"/>
      <c r="M83" s="103"/>
    </row>
    <row r="84" spans="1:13" ht="15.75" customHeight="1" x14ac:dyDescent="0.25">
      <c r="A84" s="232"/>
      <c r="B84" s="204"/>
      <c r="C84" s="13" t="s">
        <v>24</v>
      </c>
      <c r="D84" s="87">
        <f t="shared" ref="D84:D115" si="40">E84+F84+G84+H84+I84+J84+K84+L84+M84</f>
        <v>0</v>
      </c>
      <c r="E84" s="59"/>
      <c r="F84" s="59"/>
      <c r="G84" s="59"/>
      <c r="H84" s="59"/>
      <c r="I84" s="77"/>
      <c r="J84" s="77"/>
      <c r="K84" s="103"/>
      <c r="L84" s="103"/>
      <c r="M84" s="103"/>
    </row>
    <row r="85" spans="1:13" ht="11.45" customHeight="1" x14ac:dyDescent="0.25">
      <c r="A85" s="232"/>
      <c r="B85" s="204"/>
      <c r="C85" s="12" t="s">
        <v>6</v>
      </c>
      <c r="D85" s="87">
        <f t="shared" si="40"/>
        <v>0</v>
      </c>
      <c r="E85" s="59"/>
      <c r="F85" s="59"/>
      <c r="G85" s="59"/>
      <c r="H85" s="59"/>
      <c r="I85" s="77"/>
      <c r="J85" s="77"/>
      <c r="K85" s="103"/>
      <c r="L85" s="103"/>
      <c r="M85" s="103"/>
    </row>
    <row r="86" spans="1:13" ht="15" customHeight="1" x14ac:dyDescent="0.25">
      <c r="A86" s="233"/>
      <c r="B86" s="205"/>
      <c r="C86" s="12" t="s">
        <v>10</v>
      </c>
      <c r="D86" s="87">
        <f t="shared" si="40"/>
        <v>0</v>
      </c>
      <c r="E86" s="59"/>
      <c r="F86" s="59"/>
      <c r="G86" s="59"/>
      <c r="H86" s="59"/>
      <c r="I86" s="77"/>
      <c r="J86" s="77"/>
      <c r="K86" s="103"/>
      <c r="L86" s="103"/>
      <c r="M86" s="103"/>
    </row>
    <row r="87" spans="1:13" ht="13.15" customHeight="1" x14ac:dyDescent="0.25">
      <c r="A87" s="206" t="s">
        <v>92</v>
      </c>
      <c r="B87" s="209" t="s">
        <v>91</v>
      </c>
      <c r="C87" s="16" t="s">
        <v>7</v>
      </c>
      <c r="D87" s="87">
        <f t="shared" si="40"/>
        <v>3960.4</v>
      </c>
      <c r="E87" s="59">
        <f>E88+E89+E90</f>
        <v>1898.3000000000002</v>
      </c>
      <c r="F87" s="59">
        <f t="shared" ref="F87:M87" si="41">F88+F89+F90</f>
        <v>0</v>
      </c>
      <c r="G87" s="59">
        <f t="shared" si="41"/>
        <v>0</v>
      </c>
      <c r="H87" s="59">
        <f>H88+H89+H90+H91</f>
        <v>2062.1</v>
      </c>
      <c r="I87" s="59">
        <f t="shared" si="41"/>
        <v>0</v>
      </c>
      <c r="J87" s="59">
        <f t="shared" si="41"/>
        <v>0</v>
      </c>
      <c r="K87" s="60">
        <f t="shared" si="41"/>
        <v>0</v>
      </c>
      <c r="L87" s="60">
        <f t="shared" si="41"/>
        <v>0</v>
      </c>
      <c r="M87" s="60">
        <f t="shared" si="41"/>
        <v>0</v>
      </c>
    </row>
    <row r="88" spans="1:13" ht="15" customHeight="1" x14ac:dyDescent="0.25">
      <c r="A88" s="207"/>
      <c r="B88" s="218"/>
      <c r="C88" s="11" t="s">
        <v>9</v>
      </c>
      <c r="D88" s="87">
        <f t="shared" si="40"/>
        <v>3671.5</v>
      </c>
      <c r="E88" s="59">
        <v>1609.4</v>
      </c>
      <c r="F88" s="60"/>
      <c r="G88" s="60"/>
      <c r="H88" s="60">
        <v>2062.1</v>
      </c>
      <c r="I88" s="68"/>
      <c r="J88" s="77"/>
      <c r="K88" s="103"/>
      <c r="L88" s="103"/>
      <c r="M88" s="103"/>
    </row>
    <row r="89" spans="1:13" ht="11.45" customHeight="1" x14ac:dyDescent="0.25">
      <c r="A89" s="207"/>
      <c r="B89" s="218"/>
      <c r="C89" s="12" t="s">
        <v>4</v>
      </c>
      <c r="D89" s="87">
        <f t="shared" si="40"/>
        <v>256.2</v>
      </c>
      <c r="E89" s="59">
        <v>256.2</v>
      </c>
      <c r="F89" s="60"/>
      <c r="G89" s="60"/>
      <c r="H89" s="60"/>
      <c r="I89" s="68"/>
      <c r="J89" s="77"/>
      <c r="K89" s="103"/>
      <c r="L89" s="103"/>
      <c r="M89" s="103"/>
    </row>
    <row r="90" spans="1:13" ht="11.45" customHeight="1" x14ac:dyDescent="0.25">
      <c r="A90" s="207"/>
      <c r="B90" s="218"/>
      <c r="C90" s="12" t="s">
        <v>5</v>
      </c>
      <c r="D90" s="87">
        <f t="shared" si="40"/>
        <v>32.700000000000003</v>
      </c>
      <c r="E90" s="59">
        <v>32.700000000000003</v>
      </c>
      <c r="F90" s="60"/>
      <c r="G90" s="60"/>
      <c r="H90" s="60"/>
      <c r="I90" s="68"/>
      <c r="J90" s="77"/>
      <c r="K90" s="103"/>
      <c r="L90" s="103"/>
      <c r="M90" s="103"/>
    </row>
    <row r="91" spans="1:13" ht="14.45" customHeight="1" x14ac:dyDescent="0.25">
      <c r="A91" s="207"/>
      <c r="B91" s="218"/>
      <c r="C91" s="13" t="s">
        <v>24</v>
      </c>
      <c r="D91" s="87">
        <f t="shared" si="40"/>
        <v>0</v>
      </c>
      <c r="E91" s="59"/>
      <c r="F91" s="60"/>
      <c r="G91" s="60"/>
      <c r="H91" s="60"/>
      <c r="I91" s="68"/>
      <c r="J91" s="77"/>
      <c r="K91" s="103"/>
      <c r="L91" s="103"/>
      <c r="M91" s="103"/>
    </row>
    <row r="92" spans="1:13" ht="11.45" customHeight="1" x14ac:dyDescent="0.25">
      <c r="A92" s="207"/>
      <c r="B92" s="218"/>
      <c r="C92" s="12" t="s">
        <v>6</v>
      </c>
      <c r="D92" s="87">
        <f t="shared" si="40"/>
        <v>0</v>
      </c>
      <c r="E92" s="59"/>
      <c r="F92" s="60"/>
      <c r="G92" s="60"/>
      <c r="H92" s="60"/>
      <c r="I92" s="68"/>
      <c r="J92" s="77"/>
      <c r="K92" s="103"/>
      <c r="L92" s="103"/>
      <c r="M92" s="103"/>
    </row>
    <row r="93" spans="1:13" ht="11.45" customHeight="1" x14ac:dyDescent="0.25">
      <c r="A93" s="208"/>
      <c r="B93" s="219"/>
      <c r="C93" s="12" t="s">
        <v>10</v>
      </c>
      <c r="D93" s="87">
        <f t="shared" si="40"/>
        <v>0</v>
      </c>
      <c r="E93" s="59"/>
      <c r="F93" s="60"/>
      <c r="G93" s="60"/>
      <c r="H93" s="60"/>
      <c r="I93" s="68"/>
      <c r="J93" s="77"/>
      <c r="K93" s="103"/>
      <c r="L93" s="103"/>
      <c r="M93" s="103"/>
    </row>
    <row r="94" spans="1:13" ht="11.45" customHeight="1" x14ac:dyDescent="0.25">
      <c r="A94" s="206" t="s">
        <v>94</v>
      </c>
      <c r="B94" s="209" t="s">
        <v>93</v>
      </c>
      <c r="C94" s="16" t="s">
        <v>7</v>
      </c>
      <c r="D94" s="87">
        <f t="shared" si="40"/>
        <v>4077.2</v>
      </c>
      <c r="E94" s="59">
        <f>E95+E96+E97</f>
        <v>2173.9</v>
      </c>
      <c r="F94" s="60">
        <f>F95+F96+F97</f>
        <v>1903.3</v>
      </c>
      <c r="G94" s="60">
        <f t="shared" ref="G94:M94" si="42">G95+G96+G97</f>
        <v>0</v>
      </c>
      <c r="H94" s="60">
        <f t="shared" si="42"/>
        <v>0</v>
      </c>
      <c r="I94" s="60">
        <f t="shared" si="42"/>
        <v>0</v>
      </c>
      <c r="J94" s="59">
        <f t="shared" si="42"/>
        <v>0</v>
      </c>
      <c r="K94" s="60">
        <f t="shared" si="42"/>
        <v>0</v>
      </c>
      <c r="L94" s="60">
        <f t="shared" si="42"/>
        <v>0</v>
      </c>
      <c r="M94" s="60">
        <f t="shared" si="42"/>
        <v>0</v>
      </c>
    </row>
    <row r="95" spans="1:13" ht="11.45" customHeight="1" x14ac:dyDescent="0.25">
      <c r="A95" s="207"/>
      <c r="B95" s="218"/>
      <c r="C95" s="11" t="s">
        <v>9</v>
      </c>
      <c r="D95" s="87">
        <f t="shared" si="40"/>
        <v>3991.2</v>
      </c>
      <c r="E95" s="59">
        <v>2129.6</v>
      </c>
      <c r="F95" s="60">
        <v>1861.6</v>
      </c>
      <c r="G95" s="60"/>
      <c r="H95" s="60"/>
      <c r="I95" s="68"/>
      <c r="J95" s="77"/>
      <c r="K95" s="103"/>
      <c r="L95" s="103"/>
      <c r="M95" s="103"/>
    </row>
    <row r="96" spans="1:13" ht="11.45" customHeight="1" x14ac:dyDescent="0.25">
      <c r="A96" s="207"/>
      <c r="B96" s="218"/>
      <c r="C96" s="12" t="s">
        <v>4</v>
      </c>
      <c r="D96" s="87">
        <f t="shared" si="40"/>
        <v>80</v>
      </c>
      <c r="E96" s="59">
        <v>42</v>
      </c>
      <c r="F96" s="60">
        <v>38</v>
      </c>
      <c r="G96" s="60"/>
      <c r="H96" s="60"/>
      <c r="I96" s="68"/>
      <c r="J96" s="77"/>
      <c r="K96" s="103"/>
      <c r="L96" s="103"/>
      <c r="M96" s="103"/>
    </row>
    <row r="97" spans="1:13" ht="11.45" customHeight="1" x14ac:dyDescent="0.25">
      <c r="A97" s="207"/>
      <c r="B97" s="218"/>
      <c r="C97" s="12" t="s">
        <v>5</v>
      </c>
      <c r="D97" s="87">
        <f t="shared" si="40"/>
        <v>6</v>
      </c>
      <c r="E97" s="59">
        <v>2.2999999999999998</v>
      </c>
      <c r="F97" s="60">
        <v>3.7</v>
      </c>
      <c r="G97" s="60"/>
      <c r="H97" s="60"/>
      <c r="I97" s="68"/>
      <c r="J97" s="77"/>
      <c r="K97" s="103"/>
      <c r="L97" s="103"/>
      <c r="M97" s="103"/>
    </row>
    <row r="98" spans="1:13" ht="11.45" customHeight="1" x14ac:dyDescent="0.25">
      <c r="A98" s="207"/>
      <c r="B98" s="218"/>
      <c r="C98" s="13" t="s">
        <v>24</v>
      </c>
      <c r="D98" s="87">
        <f t="shared" si="40"/>
        <v>0</v>
      </c>
      <c r="E98" s="59"/>
      <c r="F98" s="60"/>
      <c r="G98" s="60"/>
      <c r="H98" s="60"/>
      <c r="I98" s="68"/>
      <c r="J98" s="77"/>
      <c r="K98" s="103"/>
      <c r="L98" s="103"/>
      <c r="M98" s="103"/>
    </row>
    <row r="99" spans="1:13" ht="11.45" customHeight="1" x14ac:dyDescent="0.25">
      <c r="A99" s="207"/>
      <c r="B99" s="218"/>
      <c r="C99" s="12" t="s">
        <v>6</v>
      </c>
      <c r="D99" s="87">
        <f t="shared" si="40"/>
        <v>0</v>
      </c>
      <c r="E99" s="59"/>
      <c r="F99" s="60"/>
      <c r="G99" s="60"/>
      <c r="H99" s="60"/>
      <c r="I99" s="68"/>
      <c r="J99" s="77"/>
      <c r="K99" s="103"/>
      <c r="L99" s="103"/>
      <c r="M99" s="103"/>
    </row>
    <row r="100" spans="1:13" ht="11.45" customHeight="1" x14ac:dyDescent="0.25">
      <c r="A100" s="208"/>
      <c r="B100" s="219"/>
      <c r="C100" s="12" t="s">
        <v>10</v>
      </c>
      <c r="D100" s="87">
        <f t="shared" si="40"/>
        <v>0</v>
      </c>
      <c r="E100" s="59"/>
      <c r="F100" s="60"/>
      <c r="G100" s="60"/>
      <c r="H100" s="60"/>
      <c r="I100" s="68"/>
      <c r="J100" s="77"/>
      <c r="K100" s="103"/>
      <c r="L100" s="103"/>
      <c r="M100" s="103"/>
    </row>
    <row r="101" spans="1:13" ht="11.45" customHeight="1" x14ac:dyDescent="0.25">
      <c r="A101" s="206" t="s">
        <v>103</v>
      </c>
      <c r="B101" s="209" t="s">
        <v>104</v>
      </c>
      <c r="C101" s="16" t="s">
        <v>7</v>
      </c>
      <c r="D101" s="87">
        <f t="shared" si="40"/>
        <v>161340.89999999997</v>
      </c>
      <c r="E101" s="60">
        <f>E102+E103+E104</f>
        <v>0</v>
      </c>
      <c r="F101" s="60">
        <f t="shared" ref="F101:M101" si="43">F102+F103+F104</f>
        <v>12533.2</v>
      </c>
      <c r="G101" s="60">
        <f t="shared" si="43"/>
        <v>76849.899999999994</v>
      </c>
      <c r="H101" s="60">
        <f t="shared" si="43"/>
        <v>49179.5</v>
      </c>
      <c r="I101" s="60">
        <f t="shared" si="43"/>
        <v>22778.3</v>
      </c>
      <c r="J101" s="59">
        <f t="shared" si="43"/>
        <v>0</v>
      </c>
      <c r="K101" s="60">
        <f t="shared" si="43"/>
        <v>0</v>
      </c>
      <c r="L101" s="60">
        <f t="shared" si="43"/>
        <v>0</v>
      </c>
      <c r="M101" s="60">
        <f t="shared" si="43"/>
        <v>0</v>
      </c>
    </row>
    <row r="102" spans="1:13" ht="11.45" customHeight="1" x14ac:dyDescent="0.25">
      <c r="A102" s="207"/>
      <c r="B102" s="176"/>
      <c r="C102" s="11" t="s">
        <v>9</v>
      </c>
      <c r="D102" s="87">
        <f t="shared" si="40"/>
        <v>0</v>
      </c>
      <c r="E102" s="59"/>
      <c r="F102" s="60"/>
      <c r="G102" s="60"/>
      <c r="H102" s="60"/>
      <c r="I102" s="68"/>
      <c r="J102" s="77"/>
      <c r="K102" s="103"/>
      <c r="L102" s="103"/>
      <c r="M102" s="103"/>
    </row>
    <row r="103" spans="1:13" ht="11.45" customHeight="1" x14ac:dyDescent="0.25">
      <c r="A103" s="207"/>
      <c r="B103" s="176"/>
      <c r="C103" s="12" t="s">
        <v>4</v>
      </c>
      <c r="D103" s="87">
        <f t="shared" si="40"/>
        <v>160025</v>
      </c>
      <c r="E103" s="59"/>
      <c r="F103" s="60">
        <v>12454.6</v>
      </c>
      <c r="G103" s="60">
        <v>76519.5</v>
      </c>
      <c r="H103" s="60">
        <v>48272.6</v>
      </c>
      <c r="I103" s="68">
        <v>22778.3</v>
      </c>
      <c r="J103" s="77"/>
      <c r="K103" s="103"/>
      <c r="L103" s="103"/>
      <c r="M103" s="103"/>
    </row>
    <row r="104" spans="1:13" ht="11.45" customHeight="1" x14ac:dyDescent="0.25">
      <c r="A104" s="207"/>
      <c r="B104" s="176"/>
      <c r="C104" s="12" t="s">
        <v>5</v>
      </c>
      <c r="D104" s="87">
        <f t="shared" si="40"/>
        <v>1315.9</v>
      </c>
      <c r="E104" s="59"/>
      <c r="F104" s="60">
        <v>78.599999999999994</v>
      </c>
      <c r="G104" s="60">
        <v>330.4</v>
      </c>
      <c r="H104" s="60">
        <v>906.9</v>
      </c>
      <c r="I104" s="68"/>
      <c r="J104" s="77"/>
      <c r="K104" s="103"/>
      <c r="L104" s="103"/>
      <c r="M104" s="103"/>
    </row>
    <row r="105" spans="1:13" ht="11.45" customHeight="1" x14ac:dyDescent="0.25">
      <c r="A105" s="207"/>
      <c r="B105" s="176"/>
      <c r="C105" s="13" t="s">
        <v>24</v>
      </c>
      <c r="D105" s="87">
        <f t="shared" si="40"/>
        <v>0</v>
      </c>
      <c r="E105" s="59"/>
      <c r="F105" s="60"/>
      <c r="G105" s="60"/>
      <c r="H105" s="60"/>
      <c r="I105" s="68"/>
      <c r="J105" s="77"/>
      <c r="K105" s="103"/>
      <c r="L105" s="103"/>
      <c r="M105" s="103"/>
    </row>
    <row r="106" spans="1:13" ht="11.45" customHeight="1" x14ac:dyDescent="0.25">
      <c r="A106" s="207"/>
      <c r="B106" s="176"/>
      <c r="C106" s="12" t="s">
        <v>6</v>
      </c>
      <c r="D106" s="87">
        <f t="shared" si="40"/>
        <v>0</v>
      </c>
      <c r="E106" s="59"/>
      <c r="F106" s="60"/>
      <c r="G106" s="60"/>
      <c r="H106" s="60"/>
      <c r="I106" s="68"/>
      <c r="J106" s="77"/>
      <c r="K106" s="103"/>
      <c r="L106" s="103"/>
      <c r="M106" s="103"/>
    </row>
    <row r="107" spans="1:13" ht="11.45" customHeight="1" x14ac:dyDescent="0.25">
      <c r="A107" s="208"/>
      <c r="B107" s="177"/>
      <c r="C107" s="12" t="s">
        <v>10</v>
      </c>
      <c r="D107" s="87">
        <f t="shared" si="40"/>
        <v>0</v>
      </c>
      <c r="E107" s="59"/>
      <c r="F107" s="60"/>
      <c r="G107" s="60"/>
      <c r="H107" s="60"/>
      <c r="I107" s="68"/>
      <c r="J107" s="77"/>
      <c r="K107" s="103"/>
      <c r="L107" s="103"/>
      <c r="M107" s="103"/>
    </row>
    <row r="108" spans="1:13" ht="15.75" x14ac:dyDescent="0.25">
      <c r="A108" s="206" t="s">
        <v>116</v>
      </c>
      <c r="B108" s="209" t="s">
        <v>117</v>
      </c>
      <c r="C108" s="16" t="s">
        <v>7</v>
      </c>
      <c r="D108" s="87">
        <f t="shared" si="40"/>
        <v>14881.24</v>
      </c>
      <c r="E108" s="60">
        <f>E109+E110+E111</f>
        <v>0</v>
      </c>
      <c r="F108" s="60">
        <f t="shared" ref="F108:M108" si="44">F109+F110+F111</f>
        <v>0</v>
      </c>
      <c r="G108" s="60">
        <f t="shared" si="44"/>
        <v>425.8</v>
      </c>
      <c r="H108" s="60">
        <f t="shared" si="44"/>
        <v>1347.8</v>
      </c>
      <c r="I108" s="60">
        <f t="shared" si="44"/>
        <v>2391.4699999999998</v>
      </c>
      <c r="J108" s="59">
        <f t="shared" si="44"/>
        <v>2391.5</v>
      </c>
      <c r="K108" s="60">
        <f t="shared" si="44"/>
        <v>2391.4699999999998</v>
      </c>
      <c r="L108" s="60">
        <f t="shared" si="44"/>
        <v>2966.6</v>
      </c>
      <c r="M108" s="60">
        <f t="shared" si="44"/>
        <v>2966.6</v>
      </c>
    </row>
    <row r="109" spans="1:13" ht="15.75" x14ac:dyDescent="0.25">
      <c r="A109" s="207"/>
      <c r="B109" s="176"/>
      <c r="C109" s="11" t="s">
        <v>9</v>
      </c>
      <c r="D109" s="87">
        <f t="shared" si="40"/>
        <v>14845.74</v>
      </c>
      <c r="E109" s="59"/>
      <c r="F109" s="60"/>
      <c r="G109" s="60">
        <v>417.3</v>
      </c>
      <c r="H109" s="60">
        <v>1320.8</v>
      </c>
      <c r="I109" s="68">
        <v>2391.4699999999998</v>
      </c>
      <c r="J109" s="77">
        <v>2391.5</v>
      </c>
      <c r="K109" s="114">
        <v>2391.4699999999998</v>
      </c>
      <c r="L109" s="114">
        <v>2966.6</v>
      </c>
      <c r="M109" s="114">
        <v>2966.6</v>
      </c>
    </row>
    <row r="110" spans="1:13" ht="15.75" x14ac:dyDescent="0.25">
      <c r="A110" s="207"/>
      <c r="B110" s="176"/>
      <c r="C110" s="12" t="s">
        <v>4</v>
      </c>
      <c r="D110" s="87">
        <f t="shared" si="40"/>
        <v>35.5</v>
      </c>
      <c r="E110" s="59"/>
      <c r="F110" s="60"/>
      <c r="G110" s="60">
        <v>8.5</v>
      </c>
      <c r="H110" s="60">
        <v>27</v>
      </c>
      <c r="I110" s="68"/>
      <c r="J110" s="77"/>
      <c r="K110" s="103"/>
      <c r="L110" s="103"/>
      <c r="M110" s="103"/>
    </row>
    <row r="111" spans="1:13" ht="15.75" x14ac:dyDescent="0.25">
      <c r="A111" s="207"/>
      <c r="B111" s="176"/>
      <c r="C111" s="12" t="s">
        <v>5</v>
      </c>
      <c r="D111" s="87">
        <f t="shared" si="40"/>
        <v>0</v>
      </c>
      <c r="E111" s="59"/>
      <c r="F111" s="60"/>
      <c r="G111" s="60"/>
      <c r="H111" s="60"/>
      <c r="I111" s="68"/>
      <c r="J111" s="77"/>
      <c r="K111" s="103"/>
      <c r="L111" s="103"/>
      <c r="M111" s="103"/>
    </row>
    <row r="112" spans="1:13" ht="13.5" customHeight="1" x14ac:dyDescent="0.25">
      <c r="A112" s="207"/>
      <c r="B112" s="176"/>
      <c r="C112" s="13" t="s">
        <v>24</v>
      </c>
      <c r="D112" s="87">
        <f t="shared" si="40"/>
        <v>0</v>
      </c>
      <c r="E112" s="59"/>
      <c r="F112" s="60"/>
      <c r="G112" s="60"/>
      <c r="H112" s="60"/>
      <c r="I112" s="68"/>
      <c r="J112" s="77"/>
      <c r="K112" s="103"/>
      <c r="L112" s="103"/>
      <c r="M112" s="103"/>
    </row>
    <row r="113" spans="1:13" ht="12" customHeight="1" x14ac:dyDescent="0.25">
      <c r="A113" s="207"/>
      <c r="B113" s="176"/>
      <c r="C113" s="12" t="s">
        <v>6</v>
      </c>
      <c r="D113" s="87">
        <f t="shared" si="40"/>
        <v>0</v>
      </c>
      <c r="E113" s="59"/>
      <c r="F113" s="60"/>
      <c r="G113" s="60"/>
      <c r="H113" s="60"/>
      <c r="I113" s="68"/>
      <c r="J113" s="77"/>
      <c r="K113" s="103"/>
      <c r="L113" s="103"/>
      <c r="M113" s="103"/>
    </row>
    <row r="114" spans="1:13" ht="12" customHeight="1" x14ac:dyDescent="0.25">
      <c r="A114" s="208"/>
      <c r="B114" s="177"/>
      <c r="C114" s="12" t="s">
        <v>10</v>
      </c>
      <c r="D114" s="87">
        <f t="shared" si="40"/>
        <v>0</v>
      </c>
      <c r="E114" s="59"/>
      <c r="F114" s="60"/>
      <c r="G114" s="60"/>
      <c r="H114" s="60"/>
      <c r="I114" s="68"/>
      <c r="J114" s="77"/>
      <c r="K114" s="103"/>
      <c r="L114" s="103"/>
      <c r="M114" s="103"/>
    </row>
    <row r="115" spans="1:13" ht="12" customHeight="1" x14ac:dyDescent="0.25">
      <c r="A115" s="229" t="s">
        <v>0</v>
      </c>
      <c r="B115" s="203" t="s">
        <v>144</v>
      </c>
      <c r="C115" s="16" t="s">
        <v>7</v>
      </c>
      <c r="D115" s="87">
        <f t="shared" si="40"/>
        <v>14881.24</v>
      </c>
      <c r="E115" s="60">
        <f t="shared" ref="E115:M115" si="45">E116+E117+E118</f>
        <v>0</v>
      </c>
      <c r="F115" s="60">
        <f t="shared" si="45"/>
        <v>0</v>
      </c>
      <c r="G115" s="60">
        <f t="shared" si="45"/>
        <v>425.8</v>
      </c>
      <c r="H115" s="60">
        <f t="shared" si="45"/>
        <v>1347.8</v>
      </c>
      <c r="I115" s="60">
        <f t="shared" si="45"/>
        <v>2391.4699999999998</v>
      </c>
      <c r="J115" s="60">
        <f t="shared" si="45"/>
        <v>2391.5</v>
      </c>
      <c r="K115" s="60">
        <f t="shared" si="45"/>
        <v>2391.4699999999998</v>
      </c>
      <c r="L115" s="60">
        <f t="shared" si="45"/>
        <v>2966.6</v>
      </c>
      <c r="M115" s="60">
        <f t="shared" si="45"/>
        <v>2966.6</v>
      </c>
    </row>
    <row r="116" spans="1:13" ht="12" customHeight="1" x14ac:dyDescent="0.25">
      <c r="A116" s="232"/>
      <c r="B116" s="204"/>
      <c r="C116" s="11" t="s">
        <v>9</v>
      </c>
      <c r="D116" s="87">
        <f t="shared" ref="D116:D147" si="46">E116+F116+G116+H116+I116+J116+K116+L116+M116</f>
        <v>14845.74</v>
      </c>
      <c r="E116" s="59"/>
      <c r="F116" s="60"/>
      <c r="G116" s="60">
        <v>417.3</v>
      </c>
      <c r="H116" s="60">
        <v>1320.8</v>
      </c>
      <c r="I116" s="68">
        <v>2391.4699999999998</v>
      </c>
      <c r="J116" s="77">
        <v>2391.5</v>
      </c>
      <c r="K116" s="128">
        <v>2391.4699999999998</v>
      </c>
      <c r="L116" s="114">
        <v>2966.6</v>
      </c>
      <c r="M116" s="114">
        <v>2966.6</v>
      </c>
    </row>
    <row r="117" spans="1:13" ht="12" customHeight="1" x14ac:dyDescent="0.25">
      <c r="A117" s="232"/>
      <c r="B117" s="204"/>
      <c r="C117" s="12" t="s">
        <v>4</v>
      </c>
      <c r="D117" s="87">
        <f t="shared" si="46"/>
        <v>35.5</v>
      </c>
      <c r="E117" s="59"/>
      <c r="F117" s="60"/>
      <c r="G117" s="60">
        <v>8.5</v>
      </c>
      <c r="H117" s="60">
        <v>27</v>
      </c>
      <c r="I117" s="68"/>
      <c r="J117" s="77"/>
      <c r="K117" s="103"/>
      <c r="L117" s="103"/>
      <c r="M117" s="103"/>
    </row>
    <row r="118" spans="1:13" ht="12" customHeight="1" x14ac:dyDescent="0.25">
      <c r="A118" s="232"/>
      <c r="B118" s="204"/>
      <c r="C118" s="12" t="s">
        <v>5</v>
      </c>
      <c r="D118" s="87">
        <f t="shared" si="46"/>
        <v>0</v>
      </c>
      <c r="E118" s="59"/>
      <c r="F118" s="60"/>
      <c r="G118" s="60"/>
      <c r="H118" s="60"/>
      <c r="I118" s="68"/>
      <c r="J118" s="77"/>
      <c r="K118" s="103"/>
      <c r="L118" s="103"/>
      <c r="M118" s="103"/>
    </row>
    <row r="119" spans="1:13" ht="12" customHeight="1" x14ac:dyDescent="0.25">
      <c r="A119" s="232"/>
      <c r="B119" s="204"/>
      <c r="C119" s="13" t="s">
        <v>24</v>
      </c>
      <c r="D119" s="87">
        <f t="shared" si="46"/>
        <v>0</v>
      </c>
      <c r="E119" s="59"/>
      <c r="F119" s="60"/>
      <c r="G119" s="60"/>
      <c r="H119" s="60"/>
      <c r="I119" s="68"/>
      <c r="J119" s="77"/>
      <c r="K119" s="103"/>
      <c r="L119" s="103"/>
      <c r="M119" s="103"/>
    </row>
    <row r="120" spans="1:13" ht="12" customHeight="1" x14ac:dyDescent="0.25">
      <c r="A120" s="232"/>
      <c r="B120" s="204"/>
      <c r="C120" s="12" t="s">
        <v>6</v>
      </c>
      <c r="D120" s="87">
        <f t="shared" si="46"/>
        <v>0</v>
      </c>
      <c r="E120" s="59"/>
      <c r="F120" s="60"/>
      <c r="G120" s="60"/>
      <c r="H120" s="60"/>
      <c r="I120" s="68"/>
      <c r="J120" s="77"/>
      <c r="K120" s="103"/>
      <c r="L120" s="103"/>
      <c r="M120" s="103"/>
    </row>
    <row r="121" spans="1:13" ht="19.5" customHeight="1" x14ac:dyDescent="0.25">
      <c r="A121" s="233"/>
      <c r="B121" s="205"/>
      <c r="C121" s="12" t="s">
        <v>10</v>
      </c>
      <c r="D121" s="87">
        <f t="shared" si="46"/>
        <v>0</v>
      </c>
      <c r="E121" s="59"/>
      <c r="F121" s="60"/>
      <c r="G121" s="60"/>
      <c r="H121" s="60"/>
      <c r="I121" s="68"/>
      <c r="J121" s="77"/>
      <c r="K121" s="103"/>
      <c r="L121" s="103"/>
      <c r="M121" s="103"/>
    </row>
    <row r="122" spans="1:13" ht="12.75" customHeight="1" x14ac:dyDescent="0.25">
      <c r="A122" s="229" t="s">
        <v>145</v>
      </c>
      <c r="B122" s="203" t="s">
        <v>146</v>
      </c>
      <c r="C122" s="16" t="s">
        <v>7</v>
      </c>
      <c r="D122" s="87">
        <f t="shared" si="46"/>
        <v>260.39999999999998</v>
      </c>
      <c r="E122" s="60">
        <f t="shared" ref="E122:M122" si="47">E123+E124+E125</f>
        <v>0</v>
      </c>
      <c r="F122" s="60">
        <f t="shared" si="47"/>
        <v>0</v>
      </c>
      <c r="G122" s="60">
        <f t="shared" si="47"/>
        <v>0</v>
      </c>
      <c r="H122" s="60">
        <f t="shared" si="47"/>
        <v>0</v>
      </c>
      <c r="I122" s="60">
        <f t="shared" si="47"/>
        <v>260.39999999999998</v>
      </c>
      <c r="J122" s="60">
        <f t="shared" si="47"/>
        <v>0</v>
      </c>
      <c r="K122" s="60">
        <f t="shared" si="47"/>
        <v>0</v>
      </c>
      <c r="L122" s="60">
        <f t="shared" si="47"/>
        <v>0</v>
      </c>
      <c r="M122" s="60">
        <f t="shared" si="47"/>
        <v>0</v>
      </c>
    </row>
    <row r="123" spans="1:13" ht="12" customHeight="1" x14ac:dyDescent="0.25">
      <c r="A123" s="207"/>
      <c r="B123" s="176"/>
      <c r="C123" s="11" t="s">
        <v>9</v>
      </c>
      <c r="D123" s="87">
        <f t="shared" si="46"/>
        <v>260.39999999999998</v>
      </c>
      <c r="E123" s="59"/>
      <c r="F123" s="60"/>
      <c r="G123" s="60"/>
      <c r="H123" s="60"/>
      <c r="I123" s="68">
        <v>260.39999999999998</v>
      </c>
      <c r="J123" s="77"/>
      <c r="K123" s="103"/>
      <c r="L123" s="103"/>
      <c r="M123" s="103"/>
    </row>
    <row r="124" spans="1:13" ht="11.25" customHeight="1" x14ac:dyDescent="0.25">
      <c r="A124" s="207"/>
      <c r="B124" s="176"/>
      <c r="C124" s="12" t="s">
        <v>4</v>
      </c>
      <c r="D124" s="87">
        <f t="shared" si="46"/>
        <v>0</v>
      </c>
      <c r="E124" s="59"/>
      <c r="F124" s="60"/>
      <c r="G124" s="60"/>
      <c r="H124" s="60"/>
      <c r="I124" s="68"/>
      <c r="J124" s="77"/>
      <c r="K124" s="103"/>
      <c r="L124" s="103"/>
      <c r="M124" s="103"/>
    </row>
    <row r="125" spans="1:13" ht="15.75" customHeight="1" x14ac:dyDescent="0.25">
      <c r="A125" s="207"/>
      <c r="B125" s="176"/>
      <c r="C125" s="12" t="s">
        <v>5</v>
      </c>
      <c r="D125" s="87">
        <f t="shared" si="46"/>
        <v>0</v>
      </c>
      <c r="E125" s="59"/>
      <c r="F125" s="60"/>
      <c r="G125" s="60"/>
      <c r="H125" s="60"/>
      <c r="I125" s="68"/>
      <c r="J125" s="77"/>
      <c r="K125" s="103"/>
      <c r="L125" s="103"/>
      <c r="M125" s="103"/>
    </row>
    <row r="126" spans="1:13" ht="12" customHeight="1" x14ac:dyDescent="0.25">
      <c r="A126" s="207"/>
      <c r="B126" s="176"/>
      <c r="C126" s="13" t="s">
        <v>24</v>
      </c>
      <c r="D126" s="87">
        <f t="shared" si="46"/>
        <v>0</v>
      </c>
      <c r="E126" s="59"/>
      <c r="F126" s="60"/>
      <c r="G126" s="60"/>
      <c r="H126" s="60"/>
      <c r="I126" s="68"/>
      <c r="J126" s="77"/>
      <c r="K126" s="103"/>
      <c r="L126" s="103"/>
      <c r="M126" s="103"/>
    </row>
    <row r="127" spans="1:13" ht="23.25" customHeight="1" x14ac:dyDescent="0.25">
      <c r="A127" s="207"/>
      <c r="B127" s="176"/>
      <c r="C127" s="12" t="s">
        <v>6</v>
      </c>
      <c r="D127" s="87">
        <f t="shared" si="46"/>
        <v>0</v>
      </c>
      <c r="E127" s="59"/>
      <c r="F127" s="60"/>
      <c r="G127" s="60"/>
      <c r="H127" s="60"/>
      <c r="I127" s="68"/>
      <c r="J127" s="77"/>
      <c r="K127" s="103"/>
      <c r="L127" s="103"/>
      <c r="M127" s="103"/>
    </row>
    <row r="128" spans="1:13" ht="30" customHeight="1" x14ac:dyDescent="0.25">
      <c r="A128" s="208"/>
      <c r="B128" s="177"/>
      <c r="C128" s="12" t="s">
        <v>10</v>
      </c>
      <c r="D128" s="87">
        <f t="shared" si="46"/>
        <v>0</v>
      </c>
      <c r="E128" s="59"/>
      <c r="F128" s="60"/>
      <c r="G128" s="60"/>
      <c r="H128" s="60"/>
      <c r="I128" s="68"/>
      <c r="J128" s="77"/>
      <c r="K128" s="103"/>
      <c r="L128" s="103"/>
      <c r="M128" s="103"/>
    </row>
    <row r="129" spans="1:13" ht="12" customHeight="1" x14ac:dyDescent="0.25">
      <c r="A129" s="229" t="s">
        <v>147</v>
      </c>
      <c r="B129" s="203" t="s">
        <v>148</v>
      </c>
      <c r="C129" s="16" t="s">
        <v>7</v>
      </c>
      <c r="D129" s="87">
        <f t="shared" si="46"/>
        <v>1234.3399999999999</v>
      </c>
      <c r="E129" s="60">
        <f t="shared" ref="E129:M129" si="48">E130+E131+E132</f>
        <v>0</v>
      </c>
      <c r="F129" s="60">
        <f t="shared" si="48"/>
        <v>0</v>
      </c>
      <c r="G129" s="60">
        <f t="shared" si="48"/>
        <v>0</v>
      </c>
      <c r="H129" s="60">
        <f t="shared" si="48"/>
        <v>0</v>
      </c>
      <c r="I129" s="60">
        <f t="shared" si="48"/>
        <v>1234.3399999999999</v>
      </c>
      <c r="J129" s="60">
        <f t="shared" si="48"/>
        <v>0</v>
      </c>
      <c r="K129" s="60">
        <f t="shared" si="48"/>
        <v>0</v>
      </c>
      <c r="L129" s="60">
        <f t="shared" si="48"/>
        <v>0</v>
      </c>
      <c r="M129" s="60">
        <f t="shared" si="48"/>
        <v>0</v>
      </c>
    </row>
    <row r="130" spans="1:13" ht="11.25" customHeight="1" x14ac:dyDescent="0.25">
      <c r="A130" s="207"/>
      <c r="B130" s="176"/>
      <c r="C130" s="11" t="s">
        <v>9</v>
      </c>
      <c r="D130" s="87">
        <f t="shared" si="46"/>
        <v>0</v>
      </c>
      <c r="E130" s="59"/>
      <c r="F130" s="60"/>
      <c r="G130" s="60"/>
      <c r="H130" s="60"/>
      <c r="I130" s="68"/>
      <c r="J130" s="77"/>
      <c r="K130" s="103"/>
      <c r="L130" s="103"/>
      <c r="M130" s="103"/>
    </row>
    <row r="131" spans="1:13" ht="12" customHeight="1" x14ac:dyDescent="0.25">
      <c r="A131" s="207"/>
      <c r="B131" s="176"/>
      <c r="C131" s="12" t="s">
        <v>4</v>
      </c>
      <c r="D131" s="87">
        <f t="shared" si="46"/>
        <v>1222</v>
      </c>
      <c r="E131" s="59"/>
      <c r="F131" s="60"/>
      <c r="G131" s="60"/>
      <c r="H131" s="60"/>
      <c r="I131" s="68">
        <v>1222</v>
      </c>
      <c r="J131" s="77"/>
      <c r="K131" s="103"/>
      <c r="L131" s="103"/>
      <c r="M131" s="103"/>
    </row>
    <row r="132" spans="1:13" ht="11.25" customHeight="1" x14ac:dyDescent="0.25">
      <c r="A132" s="207"/>
      <c r="B132" s="176"/>
      <c r="C132" s="12" t="s">
        <v>5</v>
      </c>
      <c r="D132" s="87">
        <f t="shared" si="46"/>
        <v>12.34</v>
      </c>
      <c r="E132" s="59"/>
      <c r="F132" s="60"/>
      <c r="G132" s="60"/>
      <c r="H132" s="60"/>
      <c r="I132" s="68">
        <v>12.34</v>
      </c>
      <c r="J132" s="77"/>
      <c r="K132" s="103"/>
      <c r="L132" s="103"/>
      <c r="M132" s="103"/>
    </row>
    <row r="133" spans="1:13" ht="9" customHeight="1" x14ac:dyDescent="0.25">
      <c r="A133" s="207"/>
      <c r="B133" s="176"/>
      <c r="C133" s="13" t="s">
        <v>24</v>
      </c>
      <c r="D133" s="87">
        <f t="shared" si="46"/>
        <v>0</v>
      </c>
      <c r="E133" s="59"/>
      <c r="F133" s="60"/>
      <c r="G133" s="60"/>
      <c r="H133" s="60"/>
      <c r="I133" s="68"/>
      <c r="J133" s="77"/>
      <c r="K133" s="103"/>
      <c r="L133" s="103"/>
      <c r="M133" s="103"/>
    </row>
    <row r="134" spans="1:13" ht="10.5" customHeight="1" x14ac:dyDescent="0.25">
      <c r="A134" s="207"/>
      <c r="B134" s="176"/>
      <c r="C134" s="12" t="s">
        <v>6</v>
      </c>
      <c r="D134" s="87">
        <f t="shared" si="46"/>
        <v>0</v>
      </c>
      <c r="E134" s="59"/>
      <c r="F134" s="60"/>
      <c r="G134" s="60"/>
      <c r="H134" s="60"/>
      <c r="I134" s="68"/>
      <c r="J134" s="77"/>
      <c r="K134" s="103"/>
      <c r="L134" s="103"/>
      <c r="M134" s="103"/>
    </row>
    <row r="135" spans="1:13" ht="12" customHeight="1" x14ac:dyDescent="0.25">
      <c r="A135" s="208"/>
      <c r="B135" s="177"/>
      <c r="C135" s="12" t="s">
        <v>10</v>
      </c>
      <c r="D135" s="87">
        <f t="shared" si="46"/>
        <v>0</v>
      </c>
      <c r="E135" s="59"/>
      <c r="F135" s="60"/>
      <c r="G135" s="60"/>
      <c r="H135" s="60"/>
      <c r="I135" s="68"/>
      <c r="J135" s="77"/>
      <c r="K135" s="103"/>
      <c r="L135" s="103"/>
      <c r="M135" s="103"/>
    </row>
    <row r="136" spans="1:13" ht="15.75" customHeight="1" x14ac:dyDescent="0.25">
      <c r="A136" s="220" t="s">
        <v>12</v>
      </c>
      <c r="B136" s="221" t="s">
        <v>30</v>
      </c>
      <c r="C136" s="16" t="s">
        <v>7</v>
      </c>
      <c r="D136" s="87">
        <f t="shared" si="46"/>
        <v>137843.4</v>
      </c>
      <c r="E136" s="61">
        <f>SUM(E137:E142)</f>
        <v>12321.6</v>
      </c>
      <c r="F136" s="61">
        <f t="shared" ref="F136:M136" si="49">SUM(F137:F142)</f>
        <v>12647.9</v>
      </c>
      <c r="G136" s="61">
        <f t="shared" si="49"/>
        <v>12126.4</v>
      </c>
      <c r="H136" s="61">
        <f t="shared" si="49"/>
        <v>13364.5</v>
      </c>
      <c r="I136" s="61">
        <f t="shared" si="49"/>
        <v>16502</v>
      </c>
      <c r="J136" s="110">
        <f t="shared" si="49"/>
        <v>17205</v>
      </c>
      <c r="K136" s="61">
        <f t="shared" si="49"/>
        <v>17892</v>
      </c>
      <c r="L136" s="61">
        <f t="shared" si="49"/>
        <v>17892</v>
      </c>
      <c r="M136" s="61">
        <f t="shared" si="49"/>
        <v>17892</v>
      </c>
    </row>
    <row r="137" spans="1:13" ht="15.75" x14ac:dyDescent="0.25">
      <c r="A137" s="220"/>
      <c r="B137" s="221"/>
      <c r="C137" s="11" t="s">
        <v>9</v>
      </c>
      <c r="D137" s="87">
        <f t="shared" si="46"/>
        <v>550.5</v>
      </c>
      <c r="E137" s="79">
        <v>245.6</v>
      </c>
      <c r="F137" s="20">
        <v>304.89999999999998</v>
      </c>
      <c r="G137" s="60">
        <v>0</v>
      </c>
      <c r="H137" s="60">
        <v>0</v>
      </c>
      <c r="I137" s="58">
        <v>0</v>
      </c>
      <c r="J137" s="79">
        <v>0</v>
      </c>
      <c r="K137" s="114">
        <v>0</v>
      </c>
      <c r="L137" s="103"/>
      <c r="M137" s="103"/>
    </row>
    <row r="138" spans="1:13" ht="15.75" x14ac:dyDescent="0.25">
      <c r="A138" s="220"/>
      <c r="B138" s="221"/>
      <c r="C138" s="12" t="s">
        <v>4</v>
      </c>
      <c r="D138" s="87">
        <f t="shared" si="46"/>
        <v>137292.9</v>
      </c>
      <c r="E138" s="79">
        <v>12076</v>
      </c>
      <c r="F138" s="20">
        <v>12343</v>
      </c>
      <c r="G138" s="60">
        <v>12126.4</v>
      </c>
      <c r="H138" s="60">
        <v>13364.5</v>
      </c>
      <c r="I138" s="58">
        <v>16502</v>
      </c>
      <c r="J138" s="79">
        <v>17205</v>
      </c>
      <c r="K138" s="114">
        <v>17892</v>
      </c>
      <c r="L138" s="114">
        <v>17892</v>
      </c>
      <c r="M138" s="114">
        <v>17892</v>
      </c>
    </row>
    <row r="139" spans="1:13" ht="15.75" x14ac:dyDescent="0.25">
      <c r="A139" s="220"/>
      <c r="B139" s="221"/>
      <c r="C139" s="12" t="s">
        <v>5</v>
      </c>
      <c r="D139" s="87">
        <f t="shared" si="46"/>
        <v>0</v>
      </c>
      <c r="E139" s="60"/>
      <c r="F139" s="60"/>
      <c r="G139" s="60"/>
      <c r="H139" s="60"/>
      <c r="I139" s="58"/>
      <c r="J139" s="79"/>
      <c r="K139" s="103"/>
      <c r="L139" s="103"/>
      <c r="M139" s="103"/>
    </row>
    <row r="140" spans="1:13" ht="15.75" x14ac:dyDescent="0.25">
      <c r="A140" s="220"/>
      <c r="B140" s="221"/>
      <c r="C140" s="13" t="s">
        <v>24</v>
      </c>
      <c r="D140" s="87">
        <f t="shared" si="46"/>
        <v>0</v>
      </c>
      <c r="E140" s="60"/>
      <c r="F140" s="60"/>
      <c r="G140" s="60"/>
      <c r="H140" s="60"/>
      <c r="I140" s="58"/>
      <c r="J140" s="79"/>
      <c r="K140" s="103"/>
      <c r="L140" s="103"/>
      <c r="M140" s="103"/>
    </row>
    <row r="141" spans="1:13" ht="15.75" x14ac:dyDescent="0.25">
      <c r="A141" s="220"/>
      <c r="B141" s="221"/>
      <c r="C141" s="12" t="s">
        <v>6</v>
      </c>
      <c r="D141" s="87">
        <f t="shared" si="46"/>
        <v>0</v>
      </c>
      <c r="E141" s="60"/>
      <c r="F141" s="60"/>
      <c r="G141" s="60"/>
      <c r="H141" s="60"/>
      <c r="I141" s="58"/>
      <c r="J141" s="79"/>
      <c r="K141" s="103"/>
      <c r="L141" s="103"/>
      <c r="M141" s="103"/>
    </row>
    <row r="142" spans="1:13" ht="15.75" x14ac:dyDescent="0.25">
      <c r="A142" s="220"/>
      <c r="B142" s="221"/>
      <c r="C142" s="12" t="s">
        <v>10</v>
      </c>
      <c r="D142" s="87">
        <f t="shared" si="46"/>
        <v>0</v>
      </c>
      <c r="E142" s="60"/>
      <c r="F142" s="60"/>
      <c r="G142" s="60"/>
      <c r="H142" s="60"/>
      <c r="I142" s="58"/>
      <c r="J142" s="79"/>
      <c r="K142" s="103"/>
      <c r="L142" s="103"/>
      <c r="M142" s="103"/>
    </row>
    <row r="143" spans="1:13" ht="15.75" customHeight="1" x14ac:dyDescent="0.25">
      <c r="A143" s="211" t="s">
        <v>36</v>
      </c>
      <c r="B143" s="209" t="s">
        <v>32</v>
      </c>
      <c r="C143" s="16" t="s">
        <v>7</v>
      </c>
      <c r="D143" s="87">
        <f t="shared" si="46"/>
        <v>200019.78000000003</v>
      </c>
      <c r="E143" s="61">
        <f>SUM(E144:E149)</f>
        <v>16494.2</v>
      </c>
      <c r="F143" s="61">
        <f t="shared" ref="F143:M143" si="50">SUM(F144:F149)</f>
        <v>17159.599999999999</v>
      </c>
      <c r="G143" s="61">
        <f t="shared" si="50"/>
        <v>22623.3</v>
      </c>
      <c r="H143" s="61">
        <f t="shared" si="50"/>
        <v>22750.3</v>
      </c>
      <c r="I143" s="61">
        <f t="shared" si="50"/>
        <v>24839.3</v>
      </c>
      <c r="J143" s="110">
        <f t="shared" si="50"/>
        <v>22690.3</v>
      </c>
      <c r="K143" s="61">
        <f t="shared" si="50"/>
        <v>23533.7</v>
      </c>
      <c r="L143" s="61">
        <f t="shared" si="50"/>
        <v>24475.040000000001</v>
      </c>
      <c r="M143" s="61">
        <f t="shared" si="50"/>
        <v>25454.04</v>
      </c>
    </row>
    <row r="144" spans="1:13" ht="15.75" x14ac:dyDescent="0.25">
      <c r="A144" s="212"/>
      <c r="B144" s="218"/>
      <c r="C144" s="11" t="s">
        <v>9</v>
      </c>
      <c r="D144" s="87">
        <f t="shared" si="46"/>
        <v>0</v>
      </c>
      <c r="E144" s="60"/>
      <c r="F144" s="60"/>
      <c r="G144" s="60"/>
      <c r="H144" s="60"/>
      <c r="I144" s="58"/>
      <c r="J144" s="79"/>
      <c r="K144" s="103"/>
      <c r="L144" s="103"/>
      <c r="M144" s="103"/>
    </row>
    <row r="145" spans="1:13" ht="15.75" x14ac:dyDescent="0.25">
      <c r="A145" s="212"/>
      <c r="B145" s="218"/>
      <c r="C145" s="12" t="s">
        <v>4</v>
      </c>
      <c r="D145" s="87">
        <f t="shared" si="46"/>
        <v>346</v>
      </c>
      <c r="E145" s="60">
        <v>116</v>
      </c>
      <c r="F145" s="60">
        <v>230</v>
      </c>
      <c r="G145" s="60"/>
      <c r="H145" s="60"/>
      <c r="I145" s="58"/>
      <c r="J145" s="79"/>
      <c r="K145" s="103"/>
      <c r="L145" s="103"/>
      <c r="M145" s="103"/>
    </row>
    <row r="146" spans="1:13" ht="15.75" x14ac:dyDescent="0.25">
      <c r="A146" s="212"/>
      <c r="B146" s="218"/>
      <c r="C146" s="12" t="s">
        <v>5</v>
      </c>
      <c r="D146" s="87">
        <f t="shared" si="46"/>
        <v>199673.78000000003</v>
      </c>
      <c r="E146" s="79">
        <v>16378.2</v>
      </c>
      <c r="F146" s="20">
        <v>16929.599999999999</v>
      </c>
      <c r="G146" s="60">
        <v>22623.3</v>
      </c>
      <c r="H146" s="60">
        <v>22750.3</v>
      </c>
      <c r="I146" s="58">
        <v>24839.3</v>
      </c>
      <c r="J146" s="79">
        <v>22690.3</v>
      </c>
      <c r="K146" s="58">
        <v>23533.7</v>
      </c>
      <c r="L146" s="103">
        <v>24475.040000000001</v>
      </c>
      <c r="M146" s="103">
        <v>25454.04</v>
      </c>
    </row>
    <row r="147" spans="1:13" ht="15.75" x14ac:dyDescent="0.25">
      <c r="A147" s="212"/>
      <c r="B147" s="218"/>
      <c r="C147" s="13" t="s">
        <v>24</v>
      </c>
      <c r="D147" s="87">
        <f t="shared" si="46"/>
        <v>0</v>
      </c>
      <c r="E147" s="79"/>
      <c r="F147" s="20"/>
      <c r="G147" s="60"/>
      <c r="H147" s="60"/>
      <c r="I147" s="58"/>
      <c r="J147" s="79"/>
      <c r="K147" s="103"/>
      <c r="L147" s="103"/>
      <c r="M147" s="103"/>
    </row>
    <row r="148" spans="1:13" ht="15.75" x14ac:dyDescent="0.25">
      <c r="A148" s="212"/>
      <c r="B148" s="218"/>
      <c r="C148" s="12" t="s">
        <v>6</v>
      </c>
      <c r="D148" s="87">
        <f t="shared" ref="D148" si="51">E148+F148+G148+H148+I148+J148+K148+L148+M148</f>
        <v>0</v>
      </c>
      <c r="E148" s="59"/>
      <c r="F148" s="60"/>
      <c r="G148" s="60"/>
      <c r="H148" s="60"/>
      <c r="I148" s="58"/>
      <c r="J148" s="79"/>
      <c r="K148" s="103"/>
      <c r="L148" s="103"/>
      <c r="M148" s="103"/>
    </row>
    <row r="149" spans="1:13" ht="15.75" x14ac:dyDescent="0.25">
      <c r="A149" s="213"/>
      <c r="B149" s="219"/>
      <c r="C149" s="12" t="s">
        <v>10</v>
      </c>
      <c r="D149" s="87">
        <f t="shared" ref="D149" si="52">E149+F149+G149+H149+I149+J149+K149+L149+M149</f>
        <v>0</v>
      </c>
      <c r="E149" s="59"/>
      <c r="F149" s="60"/>
      <c r="G149" s="60"/>
      <c r="H149" s="60"/>
      <c r="I149" s="58"/>
      <c r="J149" s="79"/>
      <c r="K149" s="103"/>
      <c r="L149" s="103"/>
      <c r="M149" s="103"/>
    </row>
    <row r="150" spans="1:13" ht="15.75" customHeight="1" x14ac:dyDescent="0.25">
      <c r="A150" s="211" t="s">
        <v>37</v>
      </c>
      <c r="B150" s="149" t="s">
        <v>38</v>
      </c>
      <c r="C150" s="16" t="s">
        <v>7</v>
      </c>
      <c r="D150" s="87">
        <f t="shared" ref="D150:D167" si="53">E150+F150+G150+H150+I150+J150+K150+L150+M150</f>
        <v>15156.3</v>
      </c>
      <c r="E150" s="61">
        <f>SUM(E151:E156)</f>
        <v>1072.8999999999999</v>
      </c>
      <c r="F150" s="61">
        <f t="shared" ref="F150:M150" si="54">SUM(F151:F156)</f>
        <v>1415</v>
      </c>
      <c r="G150" s="61">
        <f t="shared" si="54"/>
        <v>1582.6</v>
      </c>
      <c r="H150" s="61">
        <f t="shared" si="54"/>
        <v>1979</v>
      </c>
      <c r="I150" s="61">
        <f t="shared" si="54"/>
        <v>1745.6</v>
      </c>
      <c r="J150" s="110">
        <f t="shared" si="54"/>
        <v>1786</v>
      </c>
      <c r="K150" s="61">
        <f t="shared" si="54"/>
        <v>1858.4</v>
      </c>
      <c r="L150" s="61">
        <f t="shared" si="54"/>
        <v>1858.4</v>
      </c>
      <c r="M150" s="61">
        <f t="shared" si="54"/>
        <v>1858.4</v>
      </c>
    </row>
    <row r="151" spans="1:13" ht="15.75" x14ac:dyDescent="0.25">
      <c r="A151" s="212"/>
      <c r="B151" s="227"/>
      <c r="C151" s="11" t="s">
        <v>9</v>
      </c>
      <c r="D151" s="87">
        <f t="shared" si="53"/>
        <v>0</v>
      </c>
      <c r="E151" s="59"/>
      <c r="F151" s="60"/>
      <c r="G151" s="60"/>
      <c r="H151" s="60"/>
      <c r="I151" s="58"/>
      <c r="J151" s="79"/>
      <c r="K151" s="103"/>
      <c r="L151" s="103"/>
      <c r="M151" s="103"/>
    </row>
    <row r="152" spans="1:13" ht="15.75" x14ac:dyDescent="0.25">
      <c r="A152" s="212"/>
      <c r="B152" s="227"/>
      <c r="C152" s="12" t="s">
        <v>4</v>
      </c>
      <c r="D152" s="87">
        <f t="shared" si="53"/>
        <v>15068.999999999998</v>
      </c>
      <c r="E152" s="79">
        <v>1038.3</v>
      </c>
      <c r="F152" s="20">
        <v>1415</v>
      </c>
      <c r="G152" s="60">
        <v>1555.6</v>
      </c>
      <c r="H152" s="60">
        <v>1953.3</v>
      </c>
      <c r="I152" s="58">
        <v>1745.6</v>
      </c>
      <c r="J152" s="79">
        <v>1786</v>
      </c>
      <c r="K152" s="114">
        <v>1858.4</v>
      </c>
      <c r="L152" s="114">
        <v>1858.4</v>
      </c>
      <c r="M152" s="114">
        <v>1858.4</v>
      </c>
    </row>
    <row r="153" spans="1:13" ht="15.75" x14ac:dyDescent="0.25">
      <c r="A153" s="212"/>
      <c r="B153" s="227"/>
      <c r="C153" s="12" t="s">
        <v>5</v>
      </c>
      <c r="D153" s="87">
        <f t="shared" si="53"/>
        <v>87.3</v>
      </c>
      <c r="E153" s="59">
        <v>34.6</v>
      </c>
      <c r="F153" s="60"/>
      <c r="G153" s="60">
        <v>27</v>
      </c>
      <c r="H153" s="60">
        <v>25.7</v>
      </c>
      <c r="I153" s="58"/>
      <c r="J153" s="79"/>
      <c r="K153" s="103"/>
      <c r="L153" s="103"/>
      <c r="M153" s="103"/>
    </row>
    <row r="154" spans="1:13" ht="15.75" x14ac:dyDescent="0.25">
      <c r="A154" s="212"/>
      <c r="B154" s="227"/>
      <c r="C154" s="13" t="s">
        <v>24</v>
      </c>
      <c r="D154" s="87">
        <f t="shared" si="53"/>
        <v>0</v>
      </c>
      <c r="E154" s="59"/>
      <c r="F154" s="60"/>
      <c r="G154" s="60"/>
      <c r="H154" s="60"/>
      <c r="I154" s="58"/>
      <c r="J154" s="79"/>
      <c r="K154" s="103"/>
      <c r="L154" s="103"/>
      <c r="M154" s="103"/>
    </row>
    <row r="155" spans="1:13" ht="15.75" x14ac:dyDescent="0.25">
      <c r="A155" s="212"/>
      <c r="B155" s="227"/>
      <c r="C155" s="12" t="s">
        <v>6</v>
      </c>
      <c r="D155" s="87">
        <f t="shared" si="53"/>
        <v>0</v>
      </c>
      <c r="E155" s="59"/>
      <c r="F155" s="60"/>
      <c r="G155" s="60"/>
      <c r="H155" s="60"/>
      <c r="I155" s="58"/>
      <c r="J155" s="79"/>
      <c r="K155" s="103"/>
      <c r="L155" s="103"/>
      <c r="M155" s="103"/>
    </row>
    <row r="156" spans="1:13" ht="15.75" x14ac:dyDescent="0.25">
      <c r="A156" s="213"/>
      <c r="B156" s="150"/>
      <c r="C156" s="12" t="s">
        <v>10</v>
      </c>
      <c r="D156" s="87">
        <f t="shared" si="53"/>
        <v>0</v>
      </c>
      <c r="E156" s="59"/>
      <c r="F156" s="60"/>
      <c r="G156" s="60"/>
      <c r="H156" s="60"/>
      <c r="I156" s="58"/>
      <c r="J156" s="79"/>
      <c r="K156" s="103"/>
      <c r="L156" s="103"/>
      <c r="M156" s="103"/>
    </row>
    <row r="157" spans="1:13" ht="15.75" x14ac:dyDescent="0.25">
      <c r="A157" s="211" t="s">
        <v>39</v>
      </c>
      <c r="B157" s="149" t="s">
        <v>40</v>
      </c>
      <c r="C157" s="16" t="s">
        <v>7</v>
      </c>
      <c r="D157" s="87">
        <f t="shared" si="53"/>
        <v>149688.90000000002</v>
      </c>
      <c r="E157" s="61">
        <f>SUM(E158:E163)</f>
        <v>5729.9</v>
      </c>
      <c r="F157" s="61">
        <f t="shared" ref="F157:M157" si="55">SUM(F158:F163)</f>
        <v>9118.7000000000007</v>
      </c>
      <c r="G157" s="61">
        <f t="shared" si="55"/>
        <v>15746.9</v>
      </c>
      <c r="H157" s="61">
        <f t="shared" si="55"/>
        <v>18512.7</v>
      </c>
      <c r="I157" s="61">
        <f t="shared" si="55"/>
        <v>18948.900000000001</v>
      </c>
      <c r="J157" s="61">
        <f t="shared" si="55"/>
        <v>19231.8</v>
      </c>
      <c r="K157" s="61">
        <f t="shared" si="55"/>
        <v>20000</v>
      </c>
      <c r="L157" s="61">
        <f t="shared" si="55"/>
        <v>20800</v>
      </c>
      <c r="M157" s="61">
        <f t="shared" si="55"/>
        <v>21600</v>
      </c>
    </row>
    <row r="158" spans="1:13" ht="15.75" x14ac:dyDescent="0.25">
      <c r="A158" s="212"/>
      <c r="B158" s="227"/>
      <c r="C158" s="11" t="s">
        <v>9</v>
      </c>
      <c r="D158" s="87">
        <f t="shared" si="53"/>
        <v>0</v>
      </c>
      <c r="E158" s="62"/>
      <c r="F158" s="62"/>
      <c r="G158" s="62"/>
      <c r="H158" s="62"/>
      <c r="I158" s="62"/>
      <c r="J158" s="112"/>
      <c r="K158" s="103"/>
      <c r="L158" s="103"/>
      <c r="M158" s="103"/>
    </row>
    <row r="159" spans="1:13" ht="15.75" x14ac:dyDescent="0.25">
      <c r="A159" s="212"/>
      <c r="B159" s="227"/>
      <c r="C159" s="12" t="s">
        <v>4</v>
      </c>
      <c r="D159" s="87">
        <f t="shared" si="53"/>
        <v>0</v>
      </c>
      <c r="E159" s="62"/>
      <c r="F159" s="62"/>
      <c r="G159" s="62"/>
      <c r="H159" s="62"/>
      <c r="I159" s="62"/>
      <c r="J159" s="112"/>
      <c r="K159" s="103"/>
      <c r="L159" s="103"/>
      <c r="M159" s="103"/>
    </row>
    <row r="160" spans="1:13" ht="15.75" x14ac:dyDescent="0.25">
      <c r="A160" s="212"/>
      <c r="B160" s="227"/>
      <c r="C160" s="12" t="s">
        <v>5</v>
      </c>
      <c r="D160" s="87">
        <f t="shared" si="53"/>
        <v>149688.90000000002</v>
      </c>
      <c r="E160" s="80">
        <v>5729.9</v>
      </c>
      <c r="F160" s="20">
        <v>9118.7000000000007</v>
      </c>
      <c r="G160" s="62">
        <v>15746.9</v>
      </c>
      <c r="H160" s="62">
        <v>18512.7</v>
      </c>
      <c r="I160" s="62">
        <v>18948.900000000001</v>
      </c>
      <c r="J160" s="112">
        <v>19231.8</v>
      </c>
      <c r="K160" s="58">
        <v>20000</v>
      </c>
      <c r="L160" s="128">
        <v>20800</v>
      </c>
      <c r="M160" s="128">
        <v>21600</v>
      </c>
    </row>
    <row r="161" spans="1:13" ht="18.75" x14ac:dyDescent="0.25">
      <c r="A161" s="212"/>
      <c r="B161" s="227"/>
      <c r="C161" s="13" t="s">
        <v>24</v>
      </c>
      <c r="D161" s="87">
        <f t="shared" si="53"/>
        <v>0</v>
      </c>
      <c r="E161" s="59"/>
      <c r="F161" s="60"/>
      <c r="G161" s="72"/>
      <c r="H161" s="60"/>
      <c r="I161" s="58"/>
      <c r="J161" s="79"/>
      <c r="K161" s="103"/>
      <c r="L161" s="103"/>
      <c r="M161" s="103"/>
    </row>
    <row r="162" spans="1:13" ht="15.75" x14ac:dyDescent="0.25">
      <c r="A162" s="212"/>
      <c r="B162" s="227"/>
      <c r="C162" s="12" t="s">
        <v>6</v>
      </c>
      <c r="D162" s="87">
        <f t="shared" si="53"/>
        <v>0</v>
      </c>
      <c r="E162" s="59"/>
      <c r="F162" s="60"/>
      <c r="G162" s="60"/>
      <c r="H162" s="60"/>
      <c r="I162" s="58"/>
      <c r="J162" s="79"/>
      <c r="K162" s="103"/>
      <c r="L162" s="103"/>
      <c r="M162" s="103"/>
    </row>
    <row r="163" spans="1:13" ht="15.75" x14ac:dyDescent="0.25">
      <c r="A163" s="213"/>
      <c r="B163" s="227"/>
      <c r="C163" s="12" t="s">
        <v>10</v>
      </c>
      <c r="D163" s="87">
        <f t="shared" si="53"/>
        <v>0</v>
      </c>
      <c r="E163" s="59"/>
      <c r="F163" s="60"/>
      <c r="G163" s="60"/>
      <c r="H163" s="60"/>
      <c r="I163" s="58"/>
      <c r="J163" s="79"/>
      <c r="K163" s="103"/>
      <c r="L163" s="103"/>
      <c r="M163" s="103"/>
    </row>
    <row r="164" spans="1:13" ht="15.75" x14ac:dyDescent="0.25">
      <c r="A164" s="211" t="s">
        <v>41</v>
      </c>
      <c r="B164" s="214" t="s">
        <v>42</v>
      </c>
      <c r="C164" s="16" t="s">
        <v>7</v>
      </c>
      <c r="D164" s="87">
        <f t="shared" si="53"/>
        <v>0</v>
      </c>
      <c r="E164" s="61">
        <f>SUM(E165:E170)</f>
        <v>0</v>
      </c>
      <c r="F164" s="61">
        <f t="shared" ref="F164:M164" si="56">SUM(F165:F170)</f>
        <v>0</v>
      </c>
      <c r="G164" s="61">
        <f t="shared" si="56"/>
        <v>0</v>
      </c>
      <c r="H164" s="61">
        <f t="shared" si="56"/>
        <v>0</v>
      </c>
      <c r="I164" s="61">
        <f t="shared" si="56"/>
        <v>0</v>
      </c>
      <c r="J164" s="110">
        <f t="shared" si="56"/>
        <v>0</v>
      </c>
      <c r="K164" s="61">
        <f t="shared" si="56"/>
        <v>0</v>
      </c>
      <c r="L164" s="61">
        <f t="shared" si="56"/>
        <v>0</v>
      </c>
      <c r="M164" s="61">
        <f t="shared" si="56"/>
        <v>0</v>
      </c>
    </row>
    <row r="165" spans="1:13" ht="15.75" x14ac:dyDescent="0.25">
      <c r="A165" s="212"/>
      <c r="B165" s="214"/>
      <c r="C165" s="11" t="s">
        <v>9</v>
      </c>
      <c r="D165" s="87">
        <f t="shared" si="53"/>
        <v>0</v>
      </c>
      <c r="E165" s="59"/>
      <c r="F165" s="60"/>
      <c r="G165" s="60"/>
      <c r="H165" s="60"/>
      <c r="I165" s="58"/>
      <c r="J165" s="79"/>
      <c r="K165" s="103"/>
      <c r="L165" s="103"/>
      <c r="M165" s="103"/>
    </row>
    <row r="166" spans="1:13" ht="15.75" x14ac:dyDescent="0.25">
      <c r="A166" s="212"/>
      <c r="B166" s="214"/>
      <c r="C166" s="12" t="s">
        <v>4</v>
      </c>
      <c r="D166" s="87">
        <f t="shared" si="53"/>
        <v>0</v>
      </c>
      <c r="E166" s="59"/>
      <c r="F166" s="60"/>
      <c r="G166" s="60"/>
      <c r="H166" s="60"/>
      <c r="I166" s="58"/>
      <c r="J166" s="79"/>
      <c r="K166" s="103"/>
      <c r="L166" s="103"/>
      <c r="M166" s="103"/>
    </row>
    <row r="167" spans="1:13" ht="15.75" x14ac:dyDescent="0.25">
      <c r="A167" s="212"/>
      <c r="B167" s="214"/>
      <c r="C167" s="12" t="s">
        <v>5</v>
      </c>
      <c r="D167" s="87">
        <f t="shared" si="53"/>
        <v>0</v>
      </c>
      <c r="E167" s="59"/>
      <c r="F167" s="60"/>
      <c r="G167" s="60"/>
      <c r="H167" s="60"/>
      <c r="I167" s="58"/>
      <c r="J167" s="79"/>
      <c r="K167" s="103"/>
      <c r="L167" s="103"/>
      <c r="M167" s="103"/>
    </row>
    <row r="168" spans="1:13" ht="15.75" x14ac:dyDescent="0.25">
      <c r="A168" s="212"/>
      <c r="B168" s="214"/>
      <c r="C168" s="13" t="s">
        <v>24</v>
      </c>
      <c r="D168" s="87">
        <f t="shared" ref="D168" si="57">E168+F168+G168+H168+I168+J168+K168+L168+M168</f>
        <v>0</v>
      </c>
      <c r="E168" s="59"/>
      <c r="F168" s="60"/>
      <c r="G168" s="60"/>
      <c r="H168" s="60"/>
      <c r="I168" s="58"/>
      <c r="J168" s="79"/>
      <c r="K168" s="103"/>
      <c r="L168" s="103"/>
      <c r="M168" s="103"/>
    </row>
    <row r="169" spans="1:13" ht="15.75" x14ac:dyDescent="0.25">
      <c r="A169" s="212"/>
      <c r="B169" s="214"/>
      <c r="C169" s="12" t="s">
        <v>6</v>
      </c>
      <c r="D169" s="87">
        <f>E169+F169+G169+H169+I169+J169+K169+L169+M169</f>
        <v>0</v>
      </c>
      <c r="E169" s="59"/>
      <c r="F169" s="60"/>
      <c r="G169" s="60"/>
      <c r="H169" s="60"/>
      <c r="I169" s="58"/>
      <c r="J169" s="79"/>
      <c r="K169" s="103"/>
      <c r="L169" s="103"/>
      <c r="M169" s="103"/>
    </row>
    <row r="170" spans="1:13" ht="15.75" x14ac:dyDescent="0.25">
      <c r="A170" s="213"/>
      <c r="B170" s="214"/>
      <c r="C170" s="12" t="s">
        <v>10</v>
      </c>
      <c r="D170" s="87">
        <f>E170+F170+G170+H170+I170+J170+K170+L170+M170</f>
        <v>0</v>
      </c>
      <c r="E170" s="60"/>
      <c r="F170" s="60"/>
      <c r="G170" s="60"/>
      <c r="H170" s="60"/>
      <c r="I170" s="58"/>
      <c r="J170" s="79"/>
      <c r="K170" s="103"/>
      <c r="L170" s="103"/>
      <c r="M170" s="103"/>
    </row>
  </sheetData>
  <mergeCells count="53">
    <mergeCell ref="A122:A128"/>
    <mergeCell ref="B122:B128"/>
    <mergeCell ref="A129:A135"/>
    <mergeCell ref="B129:B135"/>
    <mergeCell ref="E5:M5"/>
    <mergeCell ref="B94:B100"/>
    <mergeCell ref="B59:B65"/>
    <mergeCell ref="A66:A72"/>
    <mergeCell ref="B66:B72"/>
    <mergeCell ref="A87:A93"/>
    <mergeCell ref="B87:B93"/>
    <mergeCell ref="A73:A79"/>
    <mergeCell ref="B73:B79"/>
    <mergeCell ref="A80:A86"/>
    <mergeCell ref="B80:B86"/>
    <mergeCell ref="A115:A121"/>
    <mergeCell ref="A150:A156"/>
    <mergeCell ref="B150:B156"/>
    <mergeCell ref="A3:J3"/>
    <mergeCell ref="A31:A37"/>
    <mergeCell ref="B31:B37"/>
    <mergeCell ref="A136:A142"/>
    <mergeCell ref="B136:B142"/>
    <mergeCell ref="D5:D6"/>
    <mergeCell ref="A38:A44"/>
    <mergeCell ref="B38:B44"/>
    <mergeCell ref="A45:A51"/>
    <mergeCell ref="B45:B51"/>
    <mergeCell ref="A52:A58"/>
    <mergeCell ref="B52:B58"/>
    <mergeCell ref="A59:A65"/>
    <mergeCell ref="A94:A100"/>
    <mergeCell ref="H1:J1"/>
    <mergeCell ref="A164:A170"/>
    <mergeCell ref="B164:B170"/>
    <mergeCell ref="C5:C6"/>
    <mergeCell ref="A16:A22"/>
    <mergeCell ref="B16:B22"/>
    <mergeCell ref="A24:A30"/>
    <mergeCell ref="B24:B30"/>
    <mergeCell ref="A8:A14"/>
    <mergeCell ref="A5:A6"/>
    <mergeCell ref="B8:B14"/>
    <mergeCell ref="B5:B6"/>
    <mergeCell ref="A157:A163"/>
    <mergeCell ref="B157:B163"/>
    <mergeCell ref="A143:A149"/>
    <mergeCell ref="B143:B149"/>
    <mergeCell ref="B115:B121"/>
    <mergeCell ref="A108:A114"/>
    <mergeCell ref="B108:B114"/>
    <mergeCell ref="A101:A107"/>
    <mergeCell ref="B101:B107"/>
  </mergeCells>
  <phoneticPr fontId="0" type="noConversion"/>
  <printOptions horizontalCentered="1" headings="1" gridLines="1"/>
  <pageMargins left="0.23622047244094491" right="0.23622047244094491" top="0.74803149606299213" bottom="0.74803149606299213" header="0.31496062992125984" footer="0.31496062992125984"/>
  <pageSetup paperSize="9" scale="56" firstPageNumber="16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zoomScale="70" zoomScaleNormal="70" workbookViewId="0">
      <selection activeCell="R9" sqref="R9"/>
    </sheetView>
  </sheetViews>
  <sheetFormatPr defaultRowHeight="12.75" x14ac:dyDescent="0.2"/>
  <cols>
    <col min="1" max="1" width="7.140625" customWidth="1"/>
    <col min="2" max="2" width="23.28515625" customWidth="1"/>
    <col min="3" max="3" width="26.140625" customWidth="1"/>
    <col min="4" max="4" width="28" customWidth="1"/>
    <col min="5" max="5" width="14.140625" customWidth="1"/>
    <col min="6" max="6" width="13.42578125" customWidth="1"/>
    <col min="7" max="7" width="33.140625" customWidth="1"/>
    <col min="8" max="8" width="14.5703125" customWidth="1"/>
    <col min="9" max="9" width="26.28515625" customWidth="1"/>
  </cols>
  <sheetData>
    <row r="1" spans="1:9" ht="47.25" customHeight="1" x14ac:dyDescent="0.25">
      <c r="D1" s="1"/>
      <c r="E1" s="1"/>
      <c r="F1" s="234" t="s">
        <v>135</v>
      </c>
      <c r="G1" s="234"/>
      <c r="H1" s="234"/>
      <c r="I1" s="234"/>
    </row>
    <row r="2" spans="1:9" ht="15.75" x14ac:dyDescent="0.25">
      <c r="C2" s="5"/>
      <c r="D2" s="9"/>
      <c r="E2" s="10"/>
      <c r="F2" s="10"/>
      <c r="G2" s="10"/>
      <c r="H2" s="10"/>
      <c r="I2" s="10"/>
    </row>
    <row r="3" spans="1:9" s="2" customFormat="1" ht="45" customHeight="1" x14ac:dyDescent="0.2">
      <c r="A3" s="238" t="s">
        <v>149</v>
      </c>
      <c r="B3" s="238"/>
      <c r="C3" s="238"/>
      <c r="D3" s="238"/>
      <c r="E3" s="238"/>
      <c r="F3" s="238"/>
      <c r="G3" s="238"/>
      <c r="H3" s="238"/>
      <c r="I3" s="238"/>
    </row>
    <row r="4" spans="1:9" s="15" customFormat="1" ht="36.75" customHeight="1" x14ac:dyDescent="0.2">
      <c r="A4" s="235" t="s">
        <v>1</v>
      </c>
      <c r="B4" s="235" t="s">
        <v>3</v>
      </c>
      <c r="C4" s="221" t="s">
        <v>21</v>
      </c>
      <c r="D4" s="214" t="s">
        <v>26</v>
      </c>
      <c r="E4" s="17" t="s">
        <v>17</v>
      </c>
      <c r="F4" s="17"/>
      <c r="G4" s="214" t="s">
        <v>18</v>
      </c>
      <c r="H4" s="214" t="s">
        <v>22</v>
      </c>
      <c r="I4" s="149" t="s">
        <v>150</v>
      </c>
    </row>
    <row r="5" spans="1:9" s="2" customFormat="1" ht="15.75" x14ac:dyDescent="0.2">
      <c r="A5" s="236"/>
      <c r="B5" s="236"/>
      <c r="C5" s="221"/>
      <c r="D5" s="214"/>
      <c r="E5" s="38"/>
      <c r="F5" s="38"/>
      <c r="G5" s="214"/>
      <c r="H5" s="214"/>
      <c r="I5" s="227"/>
    </row>
    <row r="6" spans="1:9" s="15" customFormat="1" ht="140.25" customHeight="1" x14ac:dyDescent="0.2">
      <c r="A6" s="237"/>
      <c r="B6" s="237"/>
      <c r="C6" s="221"/>
      <c r="D6" s="214"/>
      <c r="E6" s="28" t="s">
        <v>19</v>
      </c>
      <c r="F6" s="28" t="s">
        <v>20</v>
      </c>
      <c r="G6" s="214"/>
      <c r="H6" s="214"/>
      <c r="I6" s="150"/>
    </row>
    <row r="7" spans="1:9" s="8" customFormat="1" ht="17.25" customHeight="1" x14ac:dyDescent="0.2">
      <c r="A7" s="39">
        <v>1</v>
      </c>
      <c r="B7" s="21">
        <v>2</v>
      </c>
      <c r="C7" s="21">
        <v>3</v>
      </c>
      <c r="D7" s="21">
        <v>4</v>
      </c>
      <c r="E7" s="21">
        <v>5</v>
      </c>
      <c r="F7" s="21">
        <v>6</v>
      </c>
      <c r="G7" s="21">
        <v>7</v>
      </c>
      <c r="H7" s="21">
        <v>8</v>
      </c>
      <c r="I7" s="21">
        <v>9</v>
      </c>
    </row>
    <row r="8" spans="1:9" s="8" customFormat="1" ht="112.5" customHeight="1" x14ac:dyDescent="0.2">
      <c r="A8" s="39"/>
      <c r="B8" s="93" t="s">
        <v>115</v>
      </c>
      <c r="C8" s="93" t="s">
        <v>136</v>
      </c>
      <c r="D8" s="47" t="s">
        <v>43</v>
      </c>
      <c r="E8" s="25" t="s">
        <v>119</v>
      </c>
      <c r="F8" s="25" t="s">
        <v>120</v>
      </c>
      <c r="G8" s="93"/>
      <c r="H8" s="93"/>
      <c r="I8" s="94">
        <v>384093.5</v>
      </c>
    </row>
    <row r="9" spans="1:9" s="2" customFormat="1" ht="183.75" customHeight="1" x14ac:dyDescent="0.25">
      <c r="A9" s="40"/>
      <c r="B9" s="23" t="s">
        <v>11</v>
      </c>
      <c r="C9" s="46" t="s">
        <v>27</v>
      </c>
      <c r="D9" s="47" t="s">
        <v>43</v>
      </c>
      <c r="E9" s="25" t="s">
        <v>119</v>
      </c>
      <c r="F9" s="25" t="s">
        <v>120</v>
      </c>
      <c r="G9" s="69" t="s">
        <v>61</v>
      </c>
      <c r="H9" s="7"/>
      <c r="I9" s="68">
        <v>322057.7</v>
      </c>
    </row>
    <row r="10" spans="1:9" s="2" customFormat="1" ht="18" customHeight="1" x14ac:dyDescent="0.25">
      <c r="A10" s="40"/>
      <c r="B10" s="91" t="s">
        <v>105</v>
      </c>
      <c r="C10" s="91"/>
      <c r="D10" s="47"/>
      <c r="E10" s="25"/>
      <c r="F10" s="25"/>
      <c r="G10" s="69"/>
      <c r="H10" s="7"/>
      <c r="I10" s="68"/>
    </row>
    <row r="11" spans="1:9" s="2" customFormat="1" ht="111.75" customHeight="1" x14ac:dyDescent="0.25">
      <c r="A11" s="40"/>
      <c r="B11" s="91" t="s">
        <v>58</v>
      </c>
      <c r="C11" s="91" t="s">
        <v>28</v>
      </c>
      <c r="D11" s="47" t="s">
        <v>43</v>
      </c>
      <c r="E11" s="25" t="s">
        <v>119</v>
      </c>
      <c r="F11" s="25" t="s">
        <v>120</v>
      </c>
      <c r="G11" s="69"/>
      <c r="H11" s="7"/>
      <c r="I11" s="68">
        <v>65923.399999999994</v>
      </c>
    </row>
    <row r="12" spans="1:9" s="2" customFormat="1" ht="111.75" customHeight="1" x14ac:dyDescent="0.25">
      <c r="A12" s="40"/>
      <c r="B12" s="91" t="s">
        <v>106</v>
      </c>
      <c r="C12" s="91" t="s">
        <v>29</v>
      </c>
      <c r="D12" s="47" t="s">
        <v>43</v>
      </c>
      <c r="E12" s="25" t="s">
        <v>119</v>
      </c>
      <c r="F12" s="25" t="s">
        <v>120</v>
      </c>
      <c r="G12" s="69"/>
      <c r="H12" s="7"/>
      <c r="I12" s="68">
        <v>256134.3</v>
      </c>
    </row>
    <row r="13" spans="1:9" ht="110.25" x14ac:dyDescent="0.25">
      <c r="A13" s="40"/>
      <c r="B13" s="23" t="s">
        <v>12</v>
      </c>
      <c r="C13" s="46" t="s">
        <v>30</v>
      </c>
      <c r="D13" s="47" t="s">
        <v>43</v>
      </c>
      <c r="E13" s="25" t="s">
        <v>119</v>
      </c>
      <c r="F13" s="25" t="s">
        <v>120</v>
      </c>
      <c r="G13" s="25" t="s">
        <v>54</v>
      </c>
      <c r="H13" s="7"/>
      <c r="I13" s="60">
        <v>16502</v>
      </c>
    </row>
    <row r="14" spans="1:9" ht="15.75" x14ac:dyDescent="0.25">
      <c r="A14" s="40"/>
      <c r="B14" s="92" t="s">
        <v>109</v>
      </c>
      <c r="C14" s="92"/>
      <c r="D14" s="47"/>
      <c r="E14" s="25"/>
      <c r="F14" s="25"/>
      <c r="G14" s="25"/>
      <c r="H14" s="7"/>
      <c r="I14" s="60"/>
    </row>
    <row r="15" spans="1:9" ht="110.25" x14ac:dyDescent="0.25">
      <c r="A15" s="40"/>
      <c r="B15" s="92" t="s">
        <v>107</v>
      </c>
      <c r="C15" s="92" t="s">
        <v>108</v>
      </c>
      <c r="D15" s="47" t="s">
        <v>43</v>
      </c>
      <c r="E15" s="25" t="s">
        <v>119</v>
      </c>
      <c r="F15" s="25" t="s">
        <v>120</v>
      </c>
      <c r="G15" s="25"/>
      <c r="H15" s="7"/>
      <c r="I15" s="60">
        <v>15382</v>
      </c>
    </row>
    <row r="16" spans="1:9" ht="83.25" customHeight="1" x14ac:dyDescent="0.25">
      <c r="A16" s="40"/>
      <c r="B16" s="92" t="s">
        <v>107</v>
      </c>
      <c r="C16" s="92" t="s">
        <v>110</v>
      </c>
      <c r="D16" s="47" t="s">
        <v>43</v>
      </c>
      <c r="E16" s="25" t="s">
        <v>119</v>
      </c>
      <c r="F16" s="25" t="s">
        <v>120</v>
      </c>
      <c r="G16" s="25"/>
      <c r="H16" s="7"/>
      <c r="I16" s="60">
        <v>1120</v>
      </c>
    </row>
    <row r="17" spans="1:9" ht="110.25" x14ac:dyDescent="0.25">
      <c r="A17" s="40"/>
      <c r="B17" s="46" t="s">
        <v>31</v>
      </c>
      <c r="C17" s="46" t="s">
        <v>32</v>
      </c>
      <c r="D17" s="47" t="s">
        <v>43</v>
      </c>
      <c r="E17" s="25" t="s">
        <v>119</v>
      </c>
      <c r="F17" s="25" t="s">
        <v>120</v>
      </c>
      <c r="G17" s="25" t="s">
        <v>55</v>
      </c>
      <c r="H17" s="7"/>
      <c r="I17" s="63">
        <v>24839.3</v>
      </c>
    </row>
    <row r="18" spans="1:9" ht="15.75" x14ac:dyDescent="0.25">
      <c r="A18" s="40"/>
      <c r="B18" s="92" t="s">
        <v>109</v>
      </c>
      <c r="C18" s="92"/>
      <c r="D18" s="47"/>
      <c r="E18" s="25"/>
      <c r="F18" s="25"/>
      <c r="G18" s="25"/>
      <c r="H18" s="7"/>
      <c r="I18" s="60"/>
    </row>
    <row r="19" spans="1:9" ht="84" customHeight="1" x14ac:dyDescent="0.25">
      <c r="A19" s="40"/>
      <c r="B19" s="92" t="s">
        <v>107</v>
      </c>
      <c r="C19" s="92" t="s">
        <v>111</v>
      </c>
      <c r="D19" s="47" t="s">
        <v>43</v>
      </c>
      <c r="E19" s="25" t="s">
        <v>119</v>
      </c>
      <c r="F19" s="25" t="s">
        <v>120</v>
      </c>
      <c r="G19" s="25"/>
      <c r="H19" s="7"/>
      <c r="I19" s="60">
        <v>24839.3</v>
      </c>
    </row>
    <row r="20" spans="1:9" ht="110.25" x14ac:dyDescent="0.25">
      <c r="A20" s="40"/>
      <c r="B20" s="46" t="s">
        <v>33</v>
      </c>
      <c r="C20" s="46" t="s">
        <v>38</v>
      </c>
      <c r="D20" s="47" t="s">
        <v>43</v>
      </c>
      <c r="E20" s="25" t="s">
        <v>119</v>
      </c>
      <c r="F20" s="25" t="s">
        <v>120</v>
      </c>
      <c r="G20" s="25" t="s">
        <v>56</v>
      </c>
      <c r="H20" s="7"/>
      <c r="I20" s="60">
        <v>1745.6</v>
      </c>
    </row>
    <row r="21" spans="1:9" ht="15.75" x14ac:dyDescent="0.25">
      <c r="A21" s="40"/>
      <c r="B21" s="92" t="s">
        <v>109</v>
      </c>
      <c r="C21" s="92"/>
      <c r="D21" s="47"/>
      <c r="E21" s="25"/>
      <c r="F21" s="25"/>
      <c r="G21" s="25"/>
      <c r="H21" s="7"/>
      <c r="I21" s="60"/>
    </row>
    <row r="22" spans="1:9" ht="110.25" x14ac:dyDescent="0.25">
      <c r="A22" s="40"/>
      <c r="B22" s="92" t="s">
        <v>107</v>
      </c>
      <c r="C22" s="92" t="s">
        <v>112</v>
      </c>
      <c r="D22" s="47" t="s">
        <v>43</v>
      </c>
      <c r="E22" s="25" t="s">
        <v>119</v>
      </c>
      <c r="F22" s="25" t="s">
        <v>120</v>
      </c>
      <c r="G22" s="25"/>
      <c r="H22" s="7"/>
      <c r="I22" s="60">
        <v>1745.6</v>
      </c>
    </row>
    <row r="23" spans="1:9" ht="122.25" customHeight="1" x14ac:dyDescent="0.25">
      <c r="A23" s="40"/>
      <c r="B23" s="46" t="s">
        <v>34</v>
      </c>
      <c r="C23" s="46" t="s">
        <v>40</v>
      </c>
      <c r="D23" s="47" t="s">
        <v>43</v>
      </c>
      <c r="E23" s="25" t="s">
        <v>119</v>
      </c>
      <c r="F23" s="25" t="s">
        <v>120</v>
      </c>
      <c r="G23" s="25" t="s">
        <v>53</v>
      </c>
      <c r="H23" s="7"/>
      <c r="I23" s="73">
        <v>18948.900000000001</v>
      </c>
    </row>
    <row r="24" spans="1:9" ht="15.75" customHeight="1" x14ac:dyDescent="0.25">
      <c r="A24" s="40"/>
      <c r="B24" s="92" t="s">
        <v>109</v>
      </c>
      <c r="C24" s="92"/>
      <c r="D24" s="47"/>
      <c r="E24" s="25"/>
      <c r="F24" s="25"/>
      <c r="G24" s="25"/>
      <c r="H24" s="7"/>
      <c r="I24" s="73"/>
    </row>
    <row r="25" spans="1:9" ht="111.75" customHeight="1" x14ac:dyDescent="0.25">
      <c r="A25" s="40"/>
      <c r="B25" s="92" t="s">
        <v>107</v>
      </c>
      <c r="C25" s="92" t="s">
        <v>113</v>
      </c>
      <c r="D25" s="47" t="s">
        <v>43</v>
      </c>
      <c r="E25" s="25" t="s">
        <v>119</v>
      </c>
      <c r="F25" s="25" t="s">
        <v>120</v>
      </c>
      <c r="G25" s="25"/>
      <c r="H25" s="7"/>
      <c r="I25" s="73">
        <v>18948.900000000001</v>
      </c>
    </row>
    <row r="26" spans="1:9" ht="96.75" customHeight="1" x14ac:dyDescent="0.25">
      <c r="A26" s="40"/>
      <c r="B26" s="46" t="s">
        <v>35</v>
      </c>
      <c r="C26" s="46" t="s">
        <v>42</v>
      </c>
      <c r="D26" s="47" t="s">
        <v>121</v>
      </c>
      <c r="E26" s="25" t="s">
        <v>119</v>
      </c>
      <c r="F26" s="25" t="s">
        <v>120</v>
      </c>
      <c r="G26" s="7" t="s">
        <v>57</v>
      </c>
      <c r="H26" s="7"/>
      <c r="I26" s="60">
        <v>0</v>
      </c>
    </row>
    <row r="27" spans="1:9" ht="15.75" x14ac:dyDescent="0.2">
      <c r="A27" s="42"/>
    </row>
    <row r="28" spans="1:9" ht="15.75" x14ac:dyDescent="0.2">
      <c r="A28" s="42"/>
    </row>
    <row r="29" spans="1:9" ht="15.75" x14ac:dyDescent="0.2">
      <c r="A29" s="42"/>
    </row>
    <row r="30" spans="1:9" ht="15.75" x14ac:dyDescent="0.2">
      <c r="A30" s="42"/>
    </row>
  </sheetData>
  <mergeCells count="9">
    <mergeCell ref="F1:I1"/>
    <mergeCell ref="I4:I6"/>
    <mergeCell ref="A4:A6"/>
    <mergeCell ref="B4:B6"/>
    <mergeCell ref="C4:C6"/>
    <mergeCell ref="D4:D6"/>
    <mergeCell ref="G4:G6"/>
    <mergeCell ref="H4:H6"/>
    <mergeCell ref="A3:I3"/>
  </mergeCells>
  <phoneticPr fontId="0" type="noConversion"/>
  <pageMargins left="0.39370078740157483" right="0.39370078740157483" top="0.74803149606299213" bottom="0.3937007874015748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приложение1</vt:lpstr>
      <vt:lpstr>приложение 2</vt:lpstr>
      <vt:lpstr>приложение 3</vt:lpstr>
      <vt:lpstr>приложение 4</vt:lpstr>
      <vt:lpstr>'приложение 2'!Заголовки_для_печати</vt:lpstr>
      <vt:lpstr>'приложение 4'!Заголовки_для_печати</vt:lpstr>
      <vt:lpstr>приложение1!Заголовки_для_печати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Patrashova</cp:lastModifiedBy>
  <cp:lastPrinted>2024-09-17T08:16:12Z</cp:lastPrinted>
  <dcterms:created xsi:type="dcterms:W3CDTF">2005-05-11T09:34:44Z</dcterms:created>
  <dcterms:modified xsi:type="dcterms:W3CDTF">2024-11-01T10:09:00Z</dcterms:modified>
</cp:coreProperties>
</file>